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drawings/drawing1.xml" ContentType="application/vnd.openxmlformats-officedocument.drawing+xml"/>
  <Override PartName="/xl/customProperty4.bin" ContentType="application/vnd.openxmlformats-officedocument.spreadsheetml.customProperty"/>
  <Override PartName="/xl/customProperty5.bin" ContentType="application/vnd.openxmlformats-officedocument.spreadsheetml.customProperty"/>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14"/>
  <workbookPr date1904="1"/>
  <mc:AlternateContent xmlns:mc="http://schemas.openxmlformats.org/markup-compatibility/2006">
    <mc:Choice Requires="x15">
      <x15ac:absPath xmlns:x15ac="http://schemas.microsoft.com/office/spreadsheetml/2010/11/ac" url="/Users/marchuber/MAGNET GmbH Dropbox/Kunden/BLW/Agrarbericht 2024/Reinzeichnung/Politik/Einleitung/"/>
    </mc:Choice>
  </mc:AlternateContent>
  <xr:revisionPtr revIDLastSave="0" documentId="13_ncr:1_{860B7A16-46A1-AF4F-8D56-B3B5B2EB8960}" xr6:coauthVersionLast="47" xr6:coauthVersionMax="47" xr10:uidLastSave="{00000000-0000-0000-0000-000000000000}"/>
  <bookViews>
    <workbookView xWindow="0" yWindow="500" windowWidth="51200" windowHeight="28300" tabRatio="500" xr2:uid="{00000000-000D-0000-FFFF-FFFF00000000}"/>
  </bookViews>
  <sheets>
    <sheet name="Tab52" sheetId="1" r:id="rId1"/>
    <sheet name="SR23 nach Aufgabengebiet" sheetId="9" r:id="rId2"/>
    <sheet name="SR22 nach Aufgabengebiet" sheetId="10" r:id="rId3"/>
  </sheets>
  <externalReferences>
    <externalReference r:id="rId4"/>
  </externalReferences>
  <definedNames>
    <definedName name="_xlnm.Print_Area" localSheetId="0">'Tab52'!$A$1:$L$32</definedName>
    <definedName name="_xlnm.Print_Titles" localSheetId="2">'SR22 nach Aufgabengebiet'!$4:$5</definedName>
    <definedName name="_xlnm.Print_Titles" localSheetId="1">'SR23 nach Aufgabengebiet'!$4:$5</definedName>
    <definedName name="SAPCrosstab2" localSheetId="2">'SR22 nach Aufgabengebiet'!$A$4:$P$302</definedName>
    <definedName name="SAPCrosstab2" localSheetId="1">'SR23 nach Aufgabengebiet'!$A$4:$P$311</definedName>
    <definedName name="SAPCrosstab2">#REF!</definedName>
    <definedName name="SAPSprache" localSheetId="2">[1]Hilfstabelle!$H$2</definedName>
    <definedName name="SAPSprache" localSheetId="1">#REF!</definedName>
    <definedName name="SAPSprache">#REF!</definedName>
    <definedName name="Sprachtexte" localSheetId="2">[1]Hilfstabelle!$D$3:$G$103</definedName>
    <definedName name="Sprachtexte" localSheetId="1">#REF!</definedName>
    <definedName name="Sprachtexte">#REF!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K28" i="1" l="1"/>
  <c r="K30" i="1"/>
  <c r="C105" i="10"/>
  <c r="C123" i="9"/>
  <c r="C145" i="10"/>
  <c r="K31" i="1" s="1"/>
  <c r="K25" i="1"/>
  <c r="K24" i="1"/>
  <c r="K23" i="1"/>
  <c r="K18" i="1"/>
  <c r="K16" i="1"/>
  <c r="K15" i="1"/>
  <c r="K14" i="1"/>
  <c r="K13" i="1"/>
  <c r="K11" i="1"/>
  <c r="K10" i="1"/>
  <c r="K7" i="1"/>
  <c r="L22" i="1"/>
  <c r="K22" i="1"/>
  <c r="A1" i="10"/>
  <c r="A2" i="10"/>
  <c r="D231" i="9"/>
  <c r="C147" i="9" l="1"/>
  <c r="L31" i="1" s="1"/>
  <c r="C104" i="9"/>
  <c r="L30" i="1" s="1"/>
  <c r="L28" i="1"/>
  <c r="L27" i="1"/>
  <c r="C236" i="9"/>
  <c r="L24" i="1" s="1"/>
  <c r="C250" i="9"/>
  <c r="L25" i="1" s="1"/>
  <c r="L23" i="1"/>
  <c r="L18" i="1"/>
  <c r="D275" i="9"/>
  <c r="L21" i="1" l="1"/>
  <c r="L16" i="1" l="1"/>
  <c r="L15" i="1"/>
  <c r="L14" i="1"/>
  <c r="L13" i="1"/>
  <c r="L11" i="1"/>
  <c r="L10" i="1"/>
  <c r="L7" i="1"/>
  <c r="L29" i="1"/>
  <c r="L17" i="1"/>
  <c r="K17" i="1"/>
  <c r="L6" i="1" l="1"/>
  <c r="L12" i="1"/>
  <c r="K21" i="1"/>
  <c r="K29" i="1"/>
  <c r="K12" i="1"/>
  <c r="K6" i="1"/>
  <c r="L5" i="1" l="1"/>
  <c r="K5" i="1"/>
  <c r="L4" i="1" l="1"/>
  <c r="K4" i="1"/>
  <c r="D18" i="1"/>
  <c r="D17" i="1" s="1"/>
  <c r="D21" i="1"/>
  <c r="D6" i="1"/>
  <c r="D12" i="1"/>
  <c r="D29" i="1"/>
  <c r="D5" i="1" l="1"/>
</calcChain>
</file>

<file path=xl/sharedStrings.xml><?xml version="1.0" encoding="utf-8"?>
<sst xmlns="http://schemas.openxmlformats.org/spreadsheetml/2006/main" count="1299" uniqueCount="529">
  <si>
    <t>Quellen: Staatsrechnung, BLW</t>
  </si>
  <si>
    <t>Ausgaben des Bundes für Landwirtschaft und Ernährung, in 1 000 Fr.</t>
    <phoneticPr fontId="3" type="noConversion"/>
  </si>
  <si>
    <t>Ausgabenbereich</t>
  </si>
  <si>
    <t>Aufgabengebiet Landwirtschaft und Ernährung</t>
  </si>
  <si>
    <t>Innerhalb Zahlungsrahmen</t>
  </si>
  <si>
    <t>Strukturverbesserungen</t>
  </si>
  <si>
    <t>Investitionskredite</t>
  </si>
  <si>
    <t>Betriebshilfe</t>
  </si>
  <si>
    <t>Tierzucht und genetische Ressourcen</t>
  </si>
  <si>
    <t>Pflanzenbau</t>
  </si>
  <si>
    <t>Direktzahlungen</t>
  </si>
  <si>
    <t>Direktzahlungen Landwirtschaft</t>
  </si>
  <si>
    <t>Allgemeine Direktzahlungen</t>
  </si>
  <si>
    <t>Ökologische Direktzahlungen</t>
  </si>
  <si>
    <t>Ausserhalb Zahlungsrahmen</t>
  </si>
  <si>
    <t>Verwaltung</t>
  </si>
  <si>
    <t>Pflanzenschutz</t>
  </si>
  <si>
    <t>Gestüt (Agroscope)</t>
  </si>
  <si>
    <t>Landwirtschaftliche Verarbeitungsprodukte (EZV)</t>
  </si>
  <si>
    <t>Familienzulagen in der Landwirtschaft (BSV)</t>
  </si>
  <si>
    <t>Ausgaben ausserhalb der Landwirtschaft</t>
  </si>
  <si>
    <t>Forschung und Entwicklung Landwirtschaft</t>
  </si>
  <si>
    <t>Tiergesundheit</t>
  </si>
  <si>
    <t>FAO</t>
  </si>
  <si>
    <t>Rückerstattungen von Subventionen</t>
  </si>
  <si>
    <t>Landwirtschaftliches Beratungswesen</t>
  </si>
  <si>
    <t/>
  </si>
  <si>
    <t>Detailaufgabengebiet</t>
  </si>
  <si>
    <t>CHF</t>
  </si>
  <si>
    <t>0</t>
  </si>
  <si>
    <t>Aufgabenportfolio</t>
  </si>
  <si>
    <t>1</t>
  </si>
  <si>
    <t>Institutionelle und finanzielle Voraussetzungen</t>
  </si>
  <si>
    <t>1.1</t>
  </si>
  <si>
    <t>Unterstützung Legislative und Exekutive</t>
  </si>
  <si>
    <t>1000000</t>
  </si>
  <si>
    <t>Legislative</t>
  </si>
  <si>
    <t>1000100</t>
  </si>
  <si>
    <t>Exekutive</t>
  </si>
  <si>
    <t>1000200</t>
  </si>
  <si>
    <t>Stab Bundesrat</t>
  </si>
  <si>
    <t>1000300</t>
  </si>
  <si>
    <t>Departementsführung</t>
  </si>
  <si>
    <t>1.2</t>
  </si>
  <si>
    <t>Steuerpolitik</t>
  </si>
  <si>
    <t>1010000</t>
  </si>
  <si>
    <t>Steuern und Abgaben</t>
  </si>
  <si>
    <t>1.3</t>
  </si>
  <si>
    <t>Ressourcen- und Verwaltungssteuerung</t>
  </si>
  <si>
    <t>1010100</t>
  </si>
  <si>
    <t>Finanzen</t>
  </si>
  <si>
    <t>1020000</t>
  </si>
  <si>
    <t>Personalpolitik</t>
  </si>
  <si>
    <t>1020400</t>
  </si>
  <si>
    <t>Informatiksteuerung</t>
  </si>
  <si>
    <t>1.4</t>
  </si>
  <si>
    <t>Interne Dienstleistungen</t>
  </si>
  <si>
    <t>1020100</t>
  </si>
  <si>
    <t>Archivierung</t>
  </si>
  <si>
    <t>1020200</t>
  </si>
  <si>
    <t>Informatikdienstleistungen</t>
  </si>
  <si>
    <t>1020300</t>
  </si>
  <si>
    <t>Bauten und Logistik</t>
  </si>
  <si>
    <t>1020500</t>
  </si>
  <si>
    <t>Personaldienstleistungen</t>
  </si>
  <si>
    <t>1.5</t>
  </si>
  <si>
    <t>Auswertung und Erhebung von Daten</t>
  </si>
  <si>
    <t>1030000</t>
  </si>
  <si>
    <t>Statistik</t>
  </si>
  <si>
    <t>1030100</t>
  </si>
  <si>
    <t>Meteorologie</t>
  </si>
  <si>
    <t>1030200</t>
  </si>
  <si>
    <t>Landestopographie</t>
  </si>
  <si>
    <t>1.6</t>
  </si>
  <si>
    <t>Allgemeines Rechtswesen</t>
  </si>
  <si>
    <t>1130000</t>
  </si>
  <si>
    <t>1.7</t>
  </si>
  <si>
    <t>Gerichte und Strafverfolgung</t>
  </si>
  <si>
    <t>1110000</t>
  </si>
  <si>
    <t>Bundesgerichte</t>
  </si>
  <si>
    <t>1110200</t>
  </si>
  <si>
    <t>Übrige Gerichte (Rechtsprechung)</t>
  </si>
  <si>
    <t>1110300</t>
  </si>
  <si>
    <t>Strafverfolgung</t>
  </si>
  <si>
    <t>3</t>
  </si>
  <si>
    <t>Beziehungen zum Ausland - Internationale Zusammenarbeit</t>
  </si>
  <si>
    <t>3.1</t>
  </si>
  <si>
    <t>Politische Beziehungen</t>
  </si>
  <si>
    <t>1200000</t>
  </si>
  <si>
    <t>Beiträge an internationale Organisationen</t>
  </si>
  <si>
    <t>1200100</t>
  </si>
  <si>
    <t>Übrige politische Beziehungen</t>
  </si>
  <si>
    <t>3.2</t>
  </si>
  <si>
    <t>Entwicklungshilfe (Süd- und Ostländer)</t>
  </si>
  <si>
    <t>1210000</t>
  </si>
  <si>
    <t>Friedens- und Sicherheitsförderung</t>
  </si>
  <si>
    <t>1230000</t>
  </si>
  <si>
    <t>Technische Zusammenarbeit und Finanzhilfe</t>
  </si>
  <si>
    <t>1230100</t>
  </si>
  <si>
    <t>Humanitäre und Nahrungsmittelhilfe</t>
  </si>
  <si>
    <t>1230200</t>
  </si>
  <si>
    <t>Wirtschaftliche Entwicklungszusammenarbeit</t>
  </si>
  <si>
    <t>1230300</t>
  </si>
  <si>
    <t>Kapitalbeteiligungen an regionalen Entwicklungsbanken</t>
  </si>
  <si>
    <t>1230400</t>
  </si>
  <si>
    <t>Übrige Beiträge an multilaterale Organisationen</t>
  </si>
  <si>
    <t>3.3</t>
  </si>
  <si>
    <t>Wirtschaftliche Beziehungen</t>
  </si>
  <si>
    <t>1220000</t>
  </si>
  <si>
    <t>1220100</t>
  </si>
  <si>
    <t>Übrige wirtschaftliche Beziehungen</t>
  </si>
  <si>
    <t>4</t>
  </si>
  <si>
    <t>Sicherheit</t>
  </si>
  <si>
    <t>4.1</t>
  </si>
  <si>
    <t>Militärische Landesverteidigung</t>
  </si>
  <si>
    <t>1500000</t>
  </si>
  <si>
    <t>Führung</t>
  </si>
  <si>
    <t>1500100</t>
  </si>
  <si>
    <t>Ausbildung</t>
  </si>
  <si>
    <t>1500200</t>
  </si>
  <si>
    <t>Einsatz</t>
  </si>
  <si>
    <t>1500300</t>
  </si>
  <si>
    <t>Logistik</t>
  </si>
  <si>
    <t>1500400</t>
  </si>
  <si>
    <t>Materialbeschaffung</t>
  </si>
  <si>
    <t>1520000</t>
  </si>
  <si>
    <t>Internationale militärische Kooperation, Friedenserhaltung</t>
  </si>
  <si>
    <t>4.2</t>
  </si>
  <si>
    <t>Bevölkerungsschutz und Zivildienst</t>
  </si>
  <si>
    <t>1040000</t>
  </si>
  <si>
    <t>Zivildienst</t>
  </si>
  <si>
    <t>1510000</t>
  </si>
  <si>
    <t>Bevölkerungsschutz</t>
  </si>
  <si>
    <t>4.3</t>
  </si>
  <si>
    <t>Polizei, Strafvollzug, Nachrichtendienst</t>
  </si>
  <si>
    <t>1100000</t>
  </si>
  <si>
    <t>Polizeidienste und Nachrichtendienst</t>
  </si>
  <si>
    <t>1120000</t>
  </si>
  <si>
    <t>Straf- und Massnahmenvollzug</t>
  </si>
  <si>
    <t>1120100</t>
  </si>
  <si>
    <t>Übriger Strafvollzug</t>
  </si>
  <si>
    <t>4.4</t>
  </si>
  <si>
    <t>Grenzkontrollen</t>
  </si>
  <si>
    <t>1100100</t>
  </si>
  <si>
    <t>5</t>
  </si>
  <si>
    <t>Bildung und Forschung</t>
  </si>
  <si>
    <t>5.1</t>
  </si>
  <si>
    <t>Berufsbildung</t>
  </si>
  <si>
    <t>2000000</t>
  </si>
  <si>
    <t>Berufliche Grundbildung</t>
  </si>
  <si>
    <t>2000100</t>
  </si>
  <si>
    <t>Höhere Berufsbildung</t>
  </si>
  <si>
    <t>5.2</t>
  </si>
  <si>
    <t>Hochschulen</t>
  </si>
  <si>
    <t>2010000</t>
  </si>
  <si>
    <t>Bundeshochschulen</t>
  </si>
  <si>
    <t>2010100</t>
  </si>
  <si>
    <t>Kantonale Hochschulen</t>
  </si>
  <si>
    <t>2010200</t>
  </si>
  <si>
    <t>Fachhochschulen</t>
  </si>
  <si>
    <t>5.3</t>
  </si>
  <si>
    <t>Grundlagenforschung</t>
  </si>
  <si>
    <t>2060000</t>
  </si>
  <si>
    <t>5.4</t>
  </si>
  <si>
    <t>Angewandte Forschung</t>
  </si>
  <si>
    <t>2050000</t>
  </si>
  <si>
    <t>F&amp;E Institutionelle und finanzielle Voraussetzungen</t>
  </si>
  <si>
    <t>2050050</t>
  </si>
  <si>
    <t>F&amp;E Beziehungen zum Ausland</t>
  </si>
  <si>
    <t>2050150</t>
  </si>
  <si>
    <t>F&amp;E Sicherheit</t>
  </si>
  <si>
    <t>2050200</t>
  </si>
  <si>
    <t>F&amp;E Bildung und Forschung</t>
  </si>
  <si>
    <t>2050250</t>
  </si>
  <si>
    <t>F&amp;E Kultur und Freizeit</t>
  </si>
  <si>
    <t>2050300</t>
  </si>
  <si>
    <t>F&amp;E Gesundheit</t>
  </si>
  <si>
    <t>2050350</t>
  </si>
  <si>
    <t>F&amp;E Soziale Wohlfahrt</t>
  </si>
  <si>
    <t>2050400</t>
  </si>
  <si>
    <t>F&amp;E Verkehr</t>
  </si>
  <si>
    <t>2050450</t>
  </si>
  <si>
    <t>F&amp;E Umweltschutz und Raumordnung</t>
  </si>
  <si>
    <t>2050500</t>
  </si>
  <si>
    <t>F&amp;E Landwirtschaft</t>
  </si>
  <si>
    <t>1057/A202.0129</t>
  </si>
  <si>
    <t>Lehrstellen, Hochschulpraktika, Integration</t>
  </si>
  <si>
    <t>1057/A202.0130</t>
  </si>
  <si>
    <t>Lohnmassnahmen</t>
  </si>
  <si>
    <t>1057/A202.0131</t>
  </si>
  <si>
    <t>Ausgleich Arbeitgeberbeiträge</t>
  </si>
  <si>
    <t>1057/A202.0132</t>
  </si>
  <si>
    <t>Arbeitgeberleistungen und vorzeitige Pensionierungen</t>
  </si>
  <si>
    <t>1057/A202.0133</t>
  </si>
  <si>
    <t>Übriger Personalaufwand zentral</t>
  </si>
  <si>
    <t>1059/A231.0181</t>
  </si>
  <si>
    <t>Finanzierungsbeitrag an ETH-Bereich</t>
  </si>
  <si>
    <t>1059/A231.0182</t>
  </si>
  <si>
    <t>Beitrag an Unterbringung ETH-Bereich</t>
  </si>
  <si>
    <t>1062/A231.0225</t>
  </si>
  <si>
    <t>Forschungsbeiträge</t>
  </si>
  <si>
    <t>1065/A200.0001</t>
  </si>
  <si>
    <t>Funktionsaufwand (Globalbudget)</t>
  </si>
  <si>
    <t>1071/A231.0252</t>
  </si>
  <si>
    <t>1086/A202.0134</t>
  </si>
  <si>
    <t>Investitionen ETH-Bauten</t>
  </si>
  <si>
    <t>1131/A231.0276</t>
  </si>
  <si>
    <t>EU-Forschungsprogramme</t>
  </si>
  <si>
    <t>1131/A231.0288</t>
  </si>
  <si>
    <t>Provisorische Zuteilung Wachstum BFI</t>
  </si>
  <si>
    <t>2050550</t>
  </si>
  <si>
    <t>F&amp;E Wirtschaft</t>
  </si>
  <si>
    <t>5.5</t>
  </si>
  <si>
    <t>Übriges Bildungswesen</t>
  </si>
  <si>
    <t>2020000</t>
  </si>
  <si>
    <t>Volksschulen</t>
  </si>
  <si>
    <t>2020100</t>
  </si>
  <si>
    <t>Maturitätsschulen</t>
  </si>
  <si>
    <t>2020300</t>
  </si>
  <si>
    <t>6</t>
  </si>
  <si>
    <t>Kultur und Freizeit</t>
  </si>
  <si>
    <t>6.1</t>
  </si>
  <si>
    <t>Kulturerhaltung</t>
  </si>
  <si>
    <t>3000100</t>
  </si>
  <si>
    <t>Museen</t>
  </si>
  <si>
    <t>3000200</t>
  </si>
  <si>
    <t>Denkmal- und Heimatschutz</t>
  </si>
  <si>
    <t>6.2</t>
  </si>
  <si>
    <t>Kulturförderung</t>
  </si>
  <si>
    <t>3010000</t>
  </si>
  <si>
    <t>Kulturförderung allgemein</t>
  </si>
  <si>
    <t>3010100</t>
  </si>
  <si>
    <t>Kulturförderung Film und Kino</t>
  </si>
  <si>
    <t>6.3</t>
  </si>
  <si>
    <t>Sport</t>
  </si>
  <si>
    <t>3030000</t>
  </si>
  <si>
    <t>6.4</t>
  </si>
  <si>
    <t>Medienpolitik</t>
  </si>
  <si>
    <t>3020000</t>
  </si>
  <si>
    <t>Massenmedien</t>
  </si>
  <si>
    <t>7</t>
  </si>
  <si>
    <t>Gesundheit</t>
  </si>
  <si>
    <t>7.1</t>
  </si>
  <si>
    <t>4010000</t>
  </si>
  <si>
    <t>Krankheitsbekämpfung, Prävention</t>
  </si>
  <si>
    <t>4010100</t>
  </si>
  <si>
    <t>Lebensmittelsicherheit</t>
  </si>
  <si>
    <t>4010200</t>
  </si>
  <si>
    <t>8</t>
  </si>
  <si>
    <t>Soziale Wohlfahrt</t>
  </si>
  <si>
    <t>8.1</t>
  </si>
  <si>
    <t>Altersversicherung</t>
  </si>
  <si>
    <t>5010000</t>
  </si>
  <si>
    <t>8.2</t>
  </si>
  <si>
    <t>Invalidenversicherung</t>
  </si>
  <si>
    <t>5020000</t>
  </si>
  <si>
    <t>8.3</t>
  </si>
  <si>
    <t>Krankenversicherung</t>
  </si>
  <si>
    <t>5000000</t>
  </si>
  <si>
    <t>5000100</t>
  </si>
  <si>
    <t>Unfallversicherung</t>
  </si>
  <si>
    <t>8.4</t>
  </si>
  <si>
    <t>Ergänzungsleistungen</t>
  </si>
  <si>
    <t>5030000</t>
  </si>
  <si>
    <t>Ergänzungsleistungen AHV</t>
  </si>
  <si>
    <t>5030100</t>
  </si>
  <si>
    <t>Ergänzungsleistungen IV</t>
  </si>
  <si>
    <t>8.5</t>
  </si>
  <si>
    <t>Militärversicherung</t>
  </si>
  <si>
    <t>5040000</t>
  </si>
  <si>
    <t>8.6</t>
  </si>
  <si>
    <t>Arbeitslosenversicherung / Arbeitsvermittlung</t>
  </si>
  <si>
    <t>5050000</t>
  </si>
  <si>
    <t>Arbeitslosenversicherung</t>
  </si>
  <si>
    <t>5050100</t>
  </si>
  <si>
    <t>Arbeitsvermittlung</t>
  </si>
  <si>
    <t>8.7</t>
  </si>
  <si>
    <t>Sozialer Wohnungsbau / Wohnbauförderung</t>
  </si>
  <si>
    <t>5070000</t>
  </si>
  <si>
    <t>Sozialer Wohnungsbau</t>
  </si>
  <si>
    <t>5070100</t>
  </si>
  <si>
    <t>Allgemeiner Wohnungsbau</t>
  </si>
  <si>
    <t>8.8</t>
  </si>
  <si>
    <t>Migration</t>
  </si>
  <si>
    <t>5060000</t>
  </si>
  <si>
    <t>Asyl- und Flüchtlingspolitik</t>
  </si>
  <si>
    <t>5060100</t>
  </si>
  <si>
    <t>Ausländerpolitik, Integrationsmassnahmen</t>
  </si>
  <si>
    <t>8.9</t>
  </si>
  <si>
    <t>Familienpolitik, Gleichstellung</t>
  </si>
  <si>
    <t>5080000</t>
  </si>
  <si>
    <t>Familien- und Kinder- und Jugendpolitik</t>
  </si>
  <si>
    <t>5080100</t>
  </si>
  <si>
    <t>Auslandschweizerhilfe</t>
  </si>
  <si>
    <t>5080200</t>
  </si>
  <si>
    <t>Übrige Sozialhilfe</t>
  </si>
  <si>
    <t>5080300</t>
  </si>
  <si>
    <t>Gleichstellung</t>
  </si>
  <si>
    <t>9</t>
  </si>
  <si>
    <t>Verkehr</t>
  </si>
  <si>
    <t>9.1</t>
  </si>
  <si>
    <t>Strassenverkehr</t>
  </si>
  <si>
    <t>6000000</t>
  </si>
  <si>
    <t>Nationalstrassen (Bau/Unterhalt/Betrieb)</t>
  </si>
  <si>
    <t>6000100</t>
  </si>
  <si>
    <t>Hauptstrassen</t>
  </si>
  <si>
    <t>6000200</t>
  </si>
  <si>
    <t>Übrige Strassen</t>
  </si>
  <si>
    <t>6000500</t>
  </si>
  <si>
    <t>Nichtwerkgebundene Beiträge</t>
  </si>
  <si>
    <t>9.2</t>
  </si>
  <si>
    <t>Schienenverkehr und öffentlicher Verkehr</t>
  </si>
  <si>
    <t>6010000</t>
  </si>
  <si>
    <t>Bahninfrastruktur (Bau/Unterhalt/Betrieb)</t>
  </si>
  <si>
    <t>6010100</t>
  </si>
  <si>
    <t>Abgeltung regionaler Personenverkehr</t>
  </si>
  <si>
    <t>6010300</t>
  </si>
  <si>
    <t>Güterverkehrsverlagerung</t>
  </si>
  <si>
    <t>6010400</t>
  </si>
  <si>
    <t>Übriger öffentlicher Verkehr</t>
  </si>
  <si>
    <t>6020000</t>
  </si>
  <si>
    <t>Schifffahrt</t>
  </si>
  <si>
    <t>9.3</t>
  </si>
  <si>
    <t>Luftfahrt</t>
  </si>
  <si>
    <t>6030000</t>
  </si>
  <si>
    <t>Luftfahrtentwicklung</t>
  </si>
  <si>
    <t>6030100</t>
  </si>
  <si>
    <t>Luftfahrtsicherheit</t>
  </si>
  <si>
    <t>10</t>
  </si>
  <si>
    <t>Umwelt und Raumordnung</t>
  </si>
  <si>
    <t>10.1</t>
  </si>
  <si>
    <t>Umwelt</t>
  </si>
  <si>
    <t>7010000</t>
  </si>
  <si>
    <t>Abwasserbeseitigung</t>
  </si>
  <si>
    <t>7010100</t>
  </si>
  <si>
    <t>Abfallbeseitigung</t>
  </si>
  <si>
    <t>7010200</t>
  </si>
  <si>
    <t>Luftreinhaltung</t>
  </si>
  <si>
    <t>7010300</t>
  </si>
  <si>
    <t>Lärmbekämpfung</t>
  </si>
  <si>
    <t>7010400</t>
  </si>
  <si>
    <t>Übrige Umwelt</t>
  </si>
  <si>
    <t>10.2</t>
  </si>
  <si>
    <t>Schutz vor Naturgefahren</t>
  </si>
  <si>
    <t>7020000</t>
  </si>
  <si>
    <t>Gewässerverbauungen</t>
  </si>
  <si>
    <t>7030000</t>
  </si>
  <si>
    <t>Schutzwald und Verbauungen</t>
  </si>
  <si>
    <t>8500000</t>
  </si>
  <si>
    <t>Waldwirtschaft</t>
  </si>
  <si>
    <t>10.3</t>
  </si>
  <si>
    <t>Naturschutz</t>
  </si>
  <si>
    <t>7040000</t>
  </si>
  <si>
    <t>7040100</t>
  </si>
  <si>
    <t>Jagd und Fischerei</t>
  </si>
  <si>
    <t>10.4</t>
  </si>
  <si>
    <t>Raumordnung</t>
  </si>
  <si>
    <t>7050000</t>
  </si>
  <si>
    <t>11</t>
  </si>
  <si>
    <t>Landwirtschaft und Ernährung</t>
  </si>
  <si>
    <t>11.1</t>
  </si>
  <si>
    <t>8000000</t>
  </si>
  <si>
    <t>8000100</t>
  </si>
  <si>
    <t>Beratung</t>
  </si>
  <si>
    <t>8000200</t>
  </si>
  <si>
    <t>Vollzug und Kontrolle</t>
  </si>
  <si>
    <t>8010000</t>
  </si>
  <si>
    <t>8010100</t>
  </si>
  <si>
    <t>Zuchtverbesserungen</t>
  </si>
  <si>
    <t>8010200</t>
  </si>
  <si>
    <t>8020100</t>
  </si>
  <si>
    <t>Milchwirtschaft</t>
  </si>
  <si>
    <t>8020200</t>
  </si>
  <si>
    <t>Viehwirtschaftliche Produktion</t>
  </si>
  <si>
    <t>8020300</t>
  </si>
  <si>
    <t>8020500</t>
  </si>
  <si>
    <t>Übrige Marktstützung</t>
  </si>
  <si>
    <t>8030000</t>
  </si>
  <si>
    <t>8030100</t>
  </si>
  <si>
    <t>Soziale Massnahmen</t>
  </si>
  <si>
    <t>12</t>
  </si>
  <si>
    <t>Wirtschaft</t>
  </si>
  <si>
    <t>12.1</t>
  </si>
  <si>
    <t>Wirtschaftsordnung</t>
  </si>
  <si>
    <t>8510000</t>
  </si>
  <si>
    <t>Wettbewerbsordnung</t>
  </si>
  <si>
    <t>8510100</t>
  </si>
  <si>
    <t>Finanzmarktordnung</t>
  </si>
  <si>
    <t>8510200</t>
  </si>
  <si>
    <t>Post- und Fernmeldewesen</t>
  </si>
  <si>
    <t>8510300</t>
  </si>
  <si>
    <t>Strom- und Gasmarktordnung</t>
  </si>
  <si>
    <t>8510400</t>
  </si>
  <si>
    <t>Spielbankenordnung</t>
  </si>
  <si>
    <t>8510500</t>
  </si>
  <si>
    <t>Arbeitsbedingungen und Arbeitnehmerschutz</t>
  </si>
  <si>
    <t>12.2</t>
  </si>
  <si>
    <t>Standortförd., Regionalpolitik, wirtsch. Landesversorgung</t>
  </si>
  <si>
    <t>8520000</t>
  </si>
  <si>
    <t>Regionalpolitik</t>
  </si>
  <si>
    <t>8520100</t>
  </si>
  <si>
    <t>Landeskommunikation</t>
  </si>
  <si>
    <t>8520200</t>
  </si>
  <si>
    <t>Exportförderung</t>
  </si>
  <si>
    <t>8520300</t>
  </si>
  <si>
    <t>Wirtschaftliche Landesversorgung</t>
  </si>
  <si>
    <t>8520400</t>
  </si>
  <si>
    <t>Übrige Standortförderung und Regionalpolitik</t>
  </si>
  <si>
    <t>12.3</t>
  </si>
  <si>
    <t>Energie</t>
  </si>
  <si>
    <t>8530300</t>
  </si>
  <si>
    <t>13</t>
  </si>
  <si>
    <t>Finanzen und Steuern</t>
  </si>
  <si>
    <t>13.1</t>
  </si>
  <si>
    <t>Anteile an Bundeseinnahmen</t>
  </si>
  <si>
    <t>9000000</t>
  </si>
  <si>
    <t>13.2</t>
  </si>
  <si>
    <t>Geldbeschaffung, Vermögens- und Schuldenverwaltung</t>
  </si>
  <si>
    <t>9010000</t>
  </si>
  <si>
    <t>Zinsen</t>
  </si>
  <si>
    <t>9010100</t>
  </si>
  <si>
    <t>Emissionskosten</t>
  </si>
  <si>
    <t>13.3</t>
  </si>
  <si>
    <t>Finanzausgleich</t>
  </si>
  <si>
    <t>9000500</t>
  </si>
  <si>
    <t>1062/A200.0001</t>
  </si>
  <si>
    <t>1062/A231.0224</t>
  </si>
  <si>
    <t>1062/A236.0105</t>
  </si>
  <si>
    <t>Landwirtschaftliche Strukturverbesserungen</t>
  </si>
  <si>
    <t>1062/E130.0104</t>
  </si>
  <si>
    <t>Rückerstattung von Subventionen</t>
  </si>
  <si>
    <t>1062/A231.0228</t>
  </si>
  <si>
    <t>Pflanzen- und Tierzucht</t>
  </si>
  <si>
    <t>1062/A231.0226</t>
  </si>
  <si>
    <t>Bekämpfungsmassnahmen</t>
  </si>
  <si>
    <t>1062/A231.0230</t>
  </si>
  <si>
    <t>Zulagen Milchwirtschaft</t>
  </si>
  <si>
    <t>1062/A231.0231</t>
  </si>
  <si>
    <t>Beihilfen Viehwirtschaft</t>
  </si>
  <si>
    <t>1062/E100.0001</t>
  </si>
  <si>
    <t>Funktionsertrag (Globalbudget)</t>
  </si>
  <si>
    <t>1062/A231.0232</t>
  </si>
  <si>
    <t>Beihilfen Pflanzenbau</t>
  </si>
  <si>
    <t>1062/A231.0382</t>
  </si>
  <si>
    <t>Getreidezulage</t>
  </si>
  <si>
    <t>1062/A231.0229</t>
  </si>
  <si>
    <t>Qualitäts- und Absatzförderung</t>
  </si>
  <si>
    <t>1062/A231.0234</t>
  </si>
  <si>
    <t>1016/A231.0242</t>
  </si>
  <si>
    <t>Familienzulagen Landwirtschaft</t>
  </si>
  <si>
    <r>
      <t>1)</t>
    </r>
    <r>
      <rPr>
        <sz val="7"/>
        <rFont val="Calibri"/>
        <family val="2"/>
      </rPr>
      <t xml:space="preserve"> Ab 2018 werden die Ausgaben für die Administration der Milchpreisstützung und die Entschädigung an private Organisationen Schlachtvieh und Fleisch im Globalbudget des BLW (Vollzug und Kontrolle) aufgeführt, und sie sind nicht mehr im Zahlungsrahmen Produktion und Absatz enthalten. </t>
    </r>
  </si>
  <si>
    <t>1062/A231.0227</t>
  </si>
  <si>
    <t>Entsorgungsbeiträge</t>
  </si>
  <si>
    <t>1071/A200.0001</t>
  </si>
  <si>
    <t>1071/A231.0253</t>
  </si>
  <si>
    <t>Beiträge an internationale Institutionen</t>
  </si>
  <si>
    <t>1071/A231.0254</t>
  </si>
  <si>
    <t>Beiträge an die Tiergesundheitsdienste</t>
  </si>
  <si>
    <t>1071/A231.0256</t>
  </si>
  <si>
    <t>Überwachung Tierseuchen</t>
  </si>
  <si>
    <t>1072/A200.0001</t>
  </si>
  <si>
    <r>
      <t>2)</t>
    </r>
    <r>
      <rPr>
        <sz val="7"/>
        <rFont val="Calibri"/>
        <family val="2"/>
      </rPr>
      <t xml:space="preserve"> Mit der Einführung einer allgemeinen Milchzulage und einer Getreidezulage im Umfang von insgesamt 95 Millionen wird der Wegfall der landwirtschaftlichen Ausfuhrbeiträge (ausserhalb Zahlungsrahmen) kompensiert. Zusätzlich hat der Bundesrat beschlossen, die inländische Zuckerproduktion unter anderem mit Hilfe von höheren Einzelkulturbeiträgen für Zuckerrüben bis 2021 befristet zu stützen. </t>
    </r>
  </si>
  <si>
    <t>FP 2024 alt</t>
  </si>
  <si>
    <t>FP 2025</t>
  </si>
  <si>
    <t>1086/A202.0135</t>
  </si>
  <si>
    <t>Liegenschaftsaufwand ETH</t>
  </si>
  <si>
    <t>3000000</t>
  </si>
  <si>
    <t>Bibliotheken und Literatur</t>
  </si>
  <si>
    <t>VA 2023 nach K</t>
  </si>
  <si>
    <t>FP 2025 alt</t>
  </si>
  <si>
    <t>∆ FP 2025
zu FP 2025 alt</t>
  </si>
  <si>
    <t>FP 2026</t>
  </si>
  <si>
    <t>1057/A202.0157</t>
  </si>
  <si>
    <t>Einlage Rückstellungen Vorsorgeaufwand IPSAS 39</t>
  </si>
  <si>
    <t>1065/E100.0001</t>
  </si>
  <si>
    <t>3010200</t>
  </si>
  <si>
    <t>Musik und Theater</t>
  </si>
  <si>
    <t>1071/E100.0001</t>
  </si>
  <si>
    <t>1072/E100.0001</t>
  </si>
  <si>
    <t>Produktionsgrundlagen</t>
  </si>
  <si>
    <t>Gestüt</t>
  </si>
  <si>
    <t>R 2022</t>
  </si>
  <si>
    <t>VA 2024 nach K</t>
  </si>
  <si>
    <t>∆ VA 2024 nach K
zu FP 2024 alt</t>
  </si>
  <si>
    <t>FP 2026 alt</t>
  </si>
  <si>
    <t>∆ FP 2026
zu FP 2026 alt</t>
  </si>
  <si>
    <t>Kalkulierter FP 2027</t>
  </si>
  <si>
    <t>FP 2027</t>
  </si>
  <si>
    <t>∆ FP 2027
zu kalk. FP 2027</t>
  </si>
  <si>
    <t>1057/E102.0110</t>
  </si>
  <si>
    <t>Entnahme Rückstellungen Vorsorgeaufwand IPSAS 39</t>
  </si>
  <si>
    <t>1131/A231.0435</t>
  </si>
  <si>
    <t>Übergangsmassnahmen Horizon-Paket 2021-2027</t>
  </si>
  <si>
    <t>1062/A231.0405</t>
  </si>
  <si>
    <t>Beiträge an Prämien von Ernteversicherungen</t>
  </si>
  <si>
    <t>9090000</t>
  </si>
  <si>
    <t>Fiskalerträge</t>
  </si>
  <si>
    <t>1029/A231.0118</t>
  </si>
  <si>
    <t>1052/A231.0166</t>
  </si>
  <si>
    <t>1062/A231.0223</t>
  </si>
  <si>
    <t>1094/A200.0001</t>
  </si>
  <si>
    <t>1094/A231.0187</t>
  </si>
  <si>
    <t>Internationale Arbeitsorganisation (ILO), Genf</t>
  </si>
  <si>
    <t>1094/A231.0200</t>
  </si>
  <si>
    <t>Internationale Rohstoff Übereinkommen</t>
  </si>
  <si>
    <t>1094/A231.0203</t>
  </si>
  <si>
    <t>Org. wirtschaftliche Zusammenarbeit und Entwicklung (OECD)</t>
  </si>
  <si>
    <t>1094/A231.0204</t>
  </si>
  <si>
    <t>Welthandelsorganisation (WTO)</t>
  </si>
  <si>
    <t>1094/A231.0205</t>
  </si>
  <si>
    <t>Europäische Freihandelsassoziation (EFTA), Genf</t>
  </si>
  <si>
    <t>1094/A231.0212</t>
  </si>
  <si>
    <t>Mitgliedschaft beim Vertrag über den Waffenhandel</t>
  </si>
  <si>
    <t>1094/E100.0001</t>
  </si>
  <si>
    <t>1094/E130.0001</t>
  </si>
  <si>
    <t>Rückerstattung Beiträge und Entschädigungen</t>
  </si>
  <si>
    <t>Voranschlag - Finanzplan nach Aufgabengebieten (min)</t>
  </si>
  <si>
    <t>R 2023</t>
  </si>
  <si>
    <t>VA 2025 nach K</t>
  </si>
  <si>
    <t>∆ VA 2025 nach K
zu FP 2025 alt</t>
  </si>
  <si>
    <t>FP 2027 alt</t>
  </si>
  <si>
    <t>∆ FP 2027
zu FP 2027 alt</t>
  </si>
  <si>
    <t>Kalkulierter FP 2028</t>
  </si>
  <si>
    <t>FP 2028</t>
  </si>
  <si>
    <t>∆ FP 2028
zu kalk. FP 2028</t>
  </si>
  <si>
    <t>1086/E102.0104</t>
  </si>
  <si>
    <t>Liegenschaftsertrag ETH</t>
  </si>
  <si>
    <t>Produktion und Absatz</t>
  </si>
  <si>
    <t>Viehwirtschaft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</si>
</sst>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 ###\ ##0"/>
    <numFmt numFmtId="165" formatCode="###,000"/>
    <numFmt numFmtId="166" formatCode="#,##0.00_ ;\-#,##0.00\ "/>
    <numFmt numFmtId="167" formatCode="&quot;[-] &quot;@"/>
    <numFmt numFmtId="168" formatCode="&quot;  [-] &quot;@"/>
    <numFmt numFmtId="169" formatCode="&quot;    [-] &quot;@"/>
    <numFmt numFmtId="170" formatCode="&quot;      [+] &quot;@"/>
    <numFmt numFmtId="171" formatCode="&quot;      [-] &quot;@"/>
    <numFmt numFmtId="172" formatCode="&quot;             &quot;@"/>
  </numFmts>
  <fonts count="33">
    <font>
      <sz val="10"/>
      <name val="Verdana"/>
    </font>
    <font>
      <sz val="11"/>
      <color theme="1"/>
      <name val="Arial"/>
      <family val="2"/>
    </font>
    <font>
      <sz val="11"/>
      <color theme="1"/>
      <name val="Arial"/>
      <family val="2"/>
    </font>
    <font>
      <sz val="8"/>
      <name val="Verdana"/>
      <family val="2"/>
    </font>
    <font>
      <sz val="10"/>
      <name val="Calibri"/>
      <family val="2"/>
    </font>
    <font>
      <b/>
      <sz val="8"/>
      <name val="Calibri"/>
      <family val="2"/>
    </font>
    <font>
      <sz val="8"/>
      <name val="Calibri"/>
      <family val="2"/>
    </font>
    <font>
      <b/>
      <sz val="9.5"/>
      <name val="Calibri"/>
      <family val="2"/>
    </font>
    <font>
      <sz val="7"/>
      <name val="Calibri"/>
      <family val="2"/>
    </font>
    <font>
      <sz val="10"/>
      <name val="Arial"/>
      <family val="2"/>
    </font>
    <font>
      <sz val="8"/>
      <name val="Helv"/>
    </font>
    <font>
      <sz val="10"/>
      <name val="Arial"/>
      <family val="2"/>
    </font>
    <font>
      <sz val="19"/>
      <color indexed="48"/>
      <name val="Arial"/>
      <family val="2"/>
    </font>
    <font>
      <b/>
      <sz val="10"/>
      <color indexed="8"/>
      <name val="Arial"/>
      <family val="2"/>
    </font>
    <font>
      <sz val="10"/>
      <color indexed="8"/>
      <name val="Arial"/>
      <family val="2"/>
    </font>
    <font>
      <b/>
      <sz val="10"/>
      <color indexed="39"/>
      <name val="Arial"/>
      <family val="2"/>
    </font>
    <font>
      <b/>
      <sz val="12"/>
      <color indexed="8"/>
      <name val="Arial"/>
      <family val="2"/>
    </font>
    <font>
      <sz val="10"/>
      <color indexed="39"/>
      <name val="Arial"/>
      <family val="2"/>
    </font>
    <font>
      <sz val="10"/>
      <color indexed="10"/>
      <name val="Arial"/>
      <family val="2"/>
    </font>
    <font>
      <sz val="10"/>
      <color indexed="8"/>
      <name val="Arial"/>
      <family val="2"/>
    </font>
    <font>
      <sz val="19"/>
      <color indexed="48"/>
      <name val="Arial"/>
      <family val="2"/>
    </font>
    <font>
      <sz val="10"/>
      <color theme="1"/>
      <name val="Arial"/>
      <family val="2"/>
    </font>
    <font>
      <b/>
      <sz val="10"/>
      <color rgb="FF000000"/>
      <name val="Arial"/>
      <family val="2"/>
    </font>
    <font>
      <sz val="10"/>
      <color rgb="FF000000"/>
      <name val="Arial"/>
      <family val="2"/>
    </font>
    <font>
      <sz val="8"/>
      <name val="Calibri"/>
      <family val="2"/>
    </font>
    <font>
      <vertAlign val="superscript"/>
      <sz val="7"/>
      <name val="Calibri"/>
      <family val="2"/>
    </font>
    <font>
      <b/>
      <sz val="13"/>
      <color theme="1"/>
      <name val="Arial"/>
      <family val="2"/>
    </font>
    <font>
      <sz val="8"/>
      <color theme="1"/>
      <name val="Arial"/>
      <family val="2"/>
    </font>
    <font>
      <sz val="13"/>
      <color theme="1"/>
      <name val="Arial"/>
      <family val="2"/>
    </font>
    <font>
      <b/>
      <i/>
      <sz val="10"/>
      <color rgb="FF000000"/>
      <name val="Arial"/>
      <family val="2"/>
    </font>
    <font>
      <i/>
      <sz val="10"/>
      <color theme="1"/>
      <name val="Arial"/>
      <family val="2"/>
    </font>
    <font>
      <b/>
      <i/>
      <sz val="10"/>
      <color theme="1"/>
      <name val="Arial"/>
      <family val="2"/>
    </font>
    <font>
      <i/>
      <sz val="10"/>
      <color rgb="FF000000"/>
      <name val="Arial"/>
      <family val="2"/>
    </font>
  </fonts>
  <fills count="28">
    <fill>
      <patternFill patternType="none"/>
    </fill>
    <fill>
      <patternFill patternType="gray125"/>
    </fill>
    <fill>
      <patternFill patternType="solid">
        <fgColor indexed="8"/>
        <bgColor indexed="64"/>
      </patternFill>
    </fill>
    <fill>
      <patternFill patternType="solid">
        <fgColor indexed="60"/>
        <bgColor indexed="64"/>
      </patternFill>
    </fill>
    <fill>
      <patternFill patternType="solid">
        <fgColor indexed="15"/>
      </patternFill>
    </fill>
    <fill>
      <patternFill patternType="solid">
        <fgColor indexed="40"/>
        <bgColor indexed="64"/>
      </patternFill>
    </fill>
    <fill>
      <patternFill patternType="solid">
        <fgColor indexed="41"/>
      </patternFill>
    </fill>
    <fill>
      <patternFill patternType="lightUp">
        <fgColor indexed="48"/>
        <bgColor indexed="41"/>
      </patternFill>
    </fill>
    <fill>
      <patternFill patternType="solid">
        <fgColor indexed="40"/>
      </patternFill>
    </fill>
    <fill>
      <patternFill patternType="solid">
        <fgColor indexed="54"/>
        <bgColor indexed="64"/>
      </patternFill>
    </fill>
    <fill>
      <patternFill patternType="solid">
        <fgColor indexed="43"/>
      </patternFill>
    </fill>
    <fill>
      <patternFill patternType="solid">
        <fgColor indexed="44"/>
        <bgColor indexed="64"/>
      </patternFill>
    </fill>
    <fill>
      <patternFill patternType="solid">
        <fgColor indexed="41"/>
        <bgColor indexed="64"/>
      </patternFill>
    </fill>
    <fill>
      <patternFill patternType="solid">
        <fgColor indexed="43"/>
        <bgColor indexed="64"/>
      </patternFill>
    </fill>
    <fill>
      <patternFill patternType="solid">
        <fgColor indexed="45"/>
      </patternFill>
    </fill>
    <fill>
      <patternFill patternType="solid">
        <fgColor indexed="29"/>
      </patternFill>
    </fill>
    <fill>
      <patternFill patternType="solid">
        <fgColor indexed="10"/>
      </patternFill>
    </fill>
    <fill>
      <patternFill patternType="solid">
        <fgColor indexed="51"/>
      </patternFill>
    </fill>
    <fill>
      <patternFill patternType="solid">
        <fgColor indexed="52"/>
      </patternFill>
    </fill>
    <fill>
      <patternFill patternType="solid">
        <fgColor indexed="53"/>
      </patternFill>
    </fill>
    <fill>
      <patternFill patternType="solid">
        <fgColor indexed="57"/>
      </patternFill>
    </fill>
    <fill>
      <patternFill patternType="solid">
        <fgColor indexed="50"/>
      </patternFill>
    </fill>
    <fill>
      <patternFill patternType="solid">
        <fgColor indexed="11"/>
      </patternFill>
    </fill>
    <fill>
      <patternFill patternType="solid">
        <fgColor indexed="26"/>
        <bgColor indexed="64"/>
      </patternFill>
    </fill>
    <fill>
      <patternFill patternType="solid">
        <fgColor rgb="FFFFFFFF"/>
        <bgColor rgb="FF000000"/>
      </patternFill>
    </fill>
    <fill>
      <patternFill patternType="solid">
        <fgColor rgb="FFFFFF00"/>
        <bgColor indexed="64"/>
      </patternFill>
    </fill>
    <fill>
      <patternFill patternType="solid">
        <fgColor theme="0"/>
        <bgColor indexed="64"/>
      </patternFill>
    </fill>
    <fill>
      <patternFill patternType="solid">
        <fgColor rgb="FFFFC000"/>
        <bgColor indexed="64"/>
      </patternFill>
    </fill>
  </fills>
  <borders count="7">
    <border>
      <left/>
      <right/>
      <top/>
      <bottom/>
      <diagonal/>
    </border>
    <border>
      <left/>
      <right/>
      <top style="thin">
        <color auto="1"/>
      </top>
      <bottom/>
      <diagonal/>
    </border>
    <border>
      <left/>
      <right/>
      <top/>
      <bottom style="thin">
        <color auto="1"/>
      </bottom>
      <diagonal/>
    </border>
    <border>
      <left/>
      <right/>
      <top style="thin">
        <color auto="1"/>
      </top>
      <bottom style="thin">
        <color auto="1"/>
      </bottom>
      <diagonal/>
    </border>
    <border>
      <left style="thin">
        <color indexed="41"/>
      </left>
      <right style="thin">
        <color indexed="48"/>
      </right>
      <top style="medium">
        <color indexed="41"/>
      </top>
      <bottom style="thin">
        <color indexed="48"/>
      </bottom>
      <diagonal/>
    </border>
    <border>
      <left style="thin">
        <color indexed="48"/>
      </left>
      <right style="thin">
        <color indexed="48"/>
      </right>
      <top style="thin">
        <color indexed="48"/>
      </top>
      <bottom style="thin">
        <color indexed="48"/>
      </bottom>
      <diagonal/>
    </border>
    <border>
      <left/>
      <right/>
      <top style="thin">
        <color theme="0" tint="-0.14996795556505021"/>
      </top>
      <bottom style="thin">
        <color theme="0" tint="-0.14996795556505021"/>
      </bottom>
      <diagonal/>
    </border>
  </borders>
  <cellStyleXfs count="72">
    <xf numFmtId="0" fontId="0" fillId="0" borderId="0"/>
    <xf numFmtId="0" fontId="9" fillId="0" borderId="0"/>
    <xf numFmtId="0" fontId="10" fillId="0" borderId="0"/>
    <xf numFmtId="0" fontId="11" fillId="0" borderId="0"/>
    <xf numFmtId="4" fontId="12" fillId="4" borderId="0" applyNumberFormat="0" applyProtection="0">
      <alignment horizontal="left" vertical="center" indent="1"/>
    </xf>
    <xf numFmtId="4" fontId="13" fillId="5" borderId="0" applyNumberFormat="0" applyProtection="0">
      <alignment horizontal="left" vertical="center" indent="1"/>
    </xf>
    <xf numFmtId="4" fontId="14" fillId="6" borderId="0" applyNumberFormat="0" applyProtection="0">
      <alignment horizontal="left" vertical="center" indent="1"/>
    </xf>
    <xf numFmtId="4" fontId="13" fillId="7" borderId="4" applyNumberFormat="0" applyProtection="0">
      <alignment horizontal="left" vertical="center" indent="1"/>
    </xf>
    <xf numFmtId="4" fontId="14" fillId="5" borderId="0" applyNumberFormat="0" applyProtection="0">
      <alignment horizontal="left" vertical="center" indent="1"/>
    </xf>
    <xf numFmtId="4" fontId="14" fillId="6" borderId="0" applyNumberFormat="0" applyProtection="0">
      <alignment horizontal="left" vertical="center" indent="1"/>
    </xf>
    <xf numFmtId="0" fontId="14" fillId="5" borderId="5" applyNumberFormat="0" applyProtection="0">
      <alignment horizontal="left" vertical="top" indent="1"/>
    </xf>
    <xf numFmtId="4" fontId="14" fillId="8" borderId="5" applyNumberFormat="0" applyProtection="0">
      <alignment horizontal="right" vertical="center"/>
    </xf>
    <xf numFmtId="0" fontId="11" fillId="9" borderId="5" applyNumberFormat="0" applyProtection="0">
      <alignment horizontal="left" vertical="center" indent="1"/>
    </xf>
    <xf numFmtId="4" fontId="14" fillId="8" borderId="5" applyNumberFormat="0" applyProtection="0">
      <alignment horizontal="left" vertical="center" indent="1"/>
    </xf>
    <xf numFmtId="4" fontId="13" fillId="10" borderId="5" applyNumberFormat="0" applyProtection="0">
      <alignment vertical="center"/>
    </xf>
    <xf numFmtId="0" fontId="11" fillId="5" borderId="5" applyNumberFormat="0" applyProtection="0">
      <alignment horizontal="left" vertical="center" indent="1"/>
    </xf>
    <xf numFmtId="0" fontId="11" fillId="11" borderId="5" applyNumberFormat="0" applyProtection="0">
      <alignment horizontal="left" vertical="center" indent="1"/>
    </xf>
    <xf numFmtId="0" fontId="11" fillId="12" borderId="5" applyNumberFormat="0" applyProtection="0">
      <alignment horizontal="left" vertical="center" indent="1"/>
    </xf>
    <xf numFmtId="4" fontId="14" fillId="6" borderId="5" applyNumberFormat="0" applyProtection="0">
      <alignment horizontal="right" vertical="center"/>
    </xf>
    <xf numFmtId="4" fontId="15" fillId="13" borderId="5" applyNumberFormat="0" applyProtection="0">
      <alignment vertical="center"/>
    </xf>
    <xf numFmtId="4" fontId="13" fillId="13" borderId="5" applyNumberFormat="0" applyProtection="0">
      <alignment horizontal="left" vertical="center" indent="1"/>
    </xf>
    <xf numFmtId="0" fontId="13" fillId="13" borderId="5" applyNumberFormat="0" applyProtection="0">
      <alignment horizontal="left" vertical="top" indent="1"/>
    </xf>
    <xf numFmtId="4" fontId="14" fillId="14" borderId="5" applyNumberFormat="0" applyProtection="0">
      <alignment horizontal="right" vertical="center"/>
    </xf>
    <xf numFmtId="4" fontId="14" fillId="15" borderId="5" applyNumberFormat="0" applyProtection="0">
      <alignment horizontal="right" vertical="center"/>
    </xf>
    <xf numFmtId="4" fontId="14" fillId="16" borderId="5" applyNumberFormat="0" applyProtection="0">
      <alignment horizontal="right" vertical="center"/>
    </xf>
    <xf numFmtId="4" fontId="14" fillId="17" borderId="5" applyNumberFormat="0" applyProtection="0">
      <alignment horizontal="right" vertical="center"/>
    </xf>
    <xf numFmtId="4" fontId="14" fillId="18" borderId="5" applyNumberFormat="0" applyProtection="0">
      <alignment horizontal="right" vertical="center"/>
    </xf>
    <xf numFmtId="4" fontId="14" fillId="19" borderId="5" applyNumberFormat="0" applyProtection="0">
      <alignment horizontal="right" vertical="center"/>
    </xf>
    <xf numFmtId="4" fontId="14" fillId="20" borderId="5" applyNumberFormat="0" applyProtection="0">
      <alignment horizontal="right" vertical="center"/>
    </xf>
    <xf numFmtId="4" fontId="14" fillId="21" borderId="5" applyNumberFormat="0" applyProtection="0">
      <alignment horizontal="right" vertical="center"/>
    </xf>
    <xf numFmtId="4" fontId="14" fillId="22" borderId="5" applyNumberFormat="0" applyProtection="0">
      <alignment horizontal="right" vertical="center"/>
    </xf>
    <xf numFmtId="4" fontId="16" fillId="9" borderId="0" applyNumberFormat="0" applyProtection="0">
      <alignment horizontal="left" vertical="center" indent="1"/>
    </xf>
    <xf numFmtId="0" fontId="11" fillId="9" borderId="5" applyNumberFormat="0" applyProtection="0">
      <alignment horizontal="left" vertical="top" indent="1"/>
    </xf>
    <xf numFmtId="0" fontId="11" fillId="5" borderId="5" applyNumberFormat="0" applyProtection="0">
      <alignment horizontal="left" vertical="top" indent="1"/>
    </xf>
    <xf numFmtId="0" fontId="11" fillId="11" borderId="5" applyNumberFormat="0" applyProtection="0">
      <alignment horizontal="left" vertical="top" indent="1"/>
    </xf>
    <xf numFmtId="0" fontId="11" fillId="12" borderId="5" applyNumberFormat="0" applyProtection="0">
      <alignment horizontal="left" vertical="top" indent="1"/>
    </xf>
    <xf numFmtId="4" fontId="14" fillId="23" borderId="5" applyNumberFormat="0" applyProtection="0">
      <alignment vertical="center"/>
    </xf>
    <xf numFmtId="4" fontId="17" fillId="23" borderId="5" applyNumberFormat="0" applyProtection="0">
      <alignment vertical="center"/>
    </xf>
    <xf numFmtId="4" fontId="14" fillId="23" borderId="5" applyNumberFormat="0" applyProtection="0">
      <alignment horizontal="left" vertical="center" indent="1"/>
    </xf>
    <xf numFmtId="0" fontId="14" fillId="23" borderId="5" applyNumberFormat="0" applyProtection="0">
      <alignment horizontal="left" vertical="top" indent="1"/>
    </xf>
    <xf numFmtId="4" fontId="17" fillId="6" borderId="5" applyNumberFormat="0" applyProtection="0">
      <alignment horizontal="right" vertical="center"/>
    </xf>
    <xf numFmtId="4" fontId="18" fillId="6" borderId="5" applyNumberFormat="0" applyProtection="0">
      <alignment horizontal="right" vertical="center"/>
    </xf>
    <xf numFmtId="4" fontId="12" fillId="4" borderId="0" applyNumberFormat="0" applyProtection="0">
      <alignment horizontal="left" vertical="center" indent="1"/>
    </xf>
    <xf numFmtId="4" fontId="14" fillId="5" borderId="0" applyNumberFormat="0" applyProtection="0">
      <alignment horizontal="left" vertical="center" indent="1"/>
    </xf>
    <xf numFmtId="4" fontId="14" fillId="6" borderId="0" applyNumberFormat="0" applyProtection="0">
      <alignment horizontal="left" vertical="center" indent="1"/>
    </xf>
    <xf numFmtId="0" fontId="11" fillId="9" borderId="5" applyNumberFormat="0" applyProtection="0">
      <alignment horizontal="left" vertical="center" indent="1"/>
    </xf>
    <xf numFmtId="0" fontId="11" fillId="5" borderId="5" applyNumberFormat="0" applyProtection="0">
      <alignment horizontal="left" vertical="center" indent="1"/>
    </xf>
    <xf numFmtId="0" fontId="11" fillId="11" borderId="5" applyNumberFormat="0" applyProtection="0">
      <alignment horizontal="left" vertical="center" indent="1"/>
    </xf>
    <xf numFmtId="0" fontId="11" fillId="12" borderId="5" applyNumberFormat="0" applyProtection="0">
      <alignment horizontal="left" vertical="center" indent="1"/>
    </xf>
    <xf numFmtId="0" fontId="9" fillId="12" borderId="5" applyNumberFormat="0" applyProtection="0">
      <alignment horizontal="left" vertical="center" indent="1"/>
    </xf>
    <xf numFmtId="0" fontId="9" fillId="11" borderId="5" applyNumberFormat="0" applyProtection="0">
      <alignment horizontal="left" vertical="center" indent="1"/>
    </xf>
    <xf numFmtId="0" fontId="9" fillId="5" borderId="5" applyNumberFormat="0" applyProtection="0">
      <alignment horizontal="left" vertical="center" indent="1"/>
    </xf>
    <xf numFmtId="0" fontId="9" fillId="9" borderId="5" applyNumberFormat="0" applyProtection="0">
      <alignment horizontal="left" vertical="center" indent="1"/>
    </xf>
    <xf numFmtId="4" fontId="19" fillId="6" borderId="0" applyNumberFormat="0" applyProtection="0">
      <alignment horizontal="left" vertical="center" indent="1"/>
    </xf>
    <xf numFmtId="4" fontId="19" fillId="5" borderId="0" applyNumberFormat="0" applyProtection="0">
      <alignment horizontal="left" vertical="center" indent="1"/>
    </xf>
    <xf numFmtId="4" fontId="20" fillId="4" borderId="0" applyNumberFormat="0" applyProtection="0">
      <alignment horizontal="left" vertical="center" indent="1"/>
    </xf>
    <xf numFmtId="0" fontId="9" fillId="9" borderId="5" applyNumberFormat="0" applyProtection="0">
      <alignment horizontal="left" vertical="top" indent="1"/>
    </xf>
    <xf numFmtId="0" fontId="9" fillId="5" borderId="5" applyNumberFormat="0" applyProtection="0">
      <alignment horizontal="left" vertical="top" indent="1"/>
    </xf>
    <xf numFmtId="0" fontId="11" fillId="0" borderId="0"/>
    <xf numFmtId="0" fontId="2" fillId="0" borderId="0"/>
    <xf numFmtId="0" fontId="1" fillId="0" borderId="0"/>
    <xf numFmtId="0" fontId="1" fillId="0" borderId="0"/>
    <xf numFmtId="0" fontId="1" fillId="0" borderId="0"/>
    <xf numFmtId="0" fontId="22" fillId="24" borderId="6" applyNumberFormat="0" applyFill="0" applyAlignment="0" applyProtection="0">
      <alignment horizontal="left" vertical="center" indent="1"/>
    </xf>
    <xf numFmtId="165" fontId="22" fillId="0" borderId="6" applyNumberFormat="0" applyProtection="0">
      <alignment horizontal="right" vertical="top" wrapText="1"/>
    </xf>
    <xf numFmtId="0" fontId="23" fillId="0" borderId="6" applyNumberFormat="0" applyAlignment="0" applyProtection="0">
      <alignment horizontal="left" vertical="center" indent="1"/>
    </xf>
    <xf numFmtId="166" fontId="21" fillId="0" borderId="6" applyNumberFormat="0">
      <alignment horizontal="right" vertical="center"/>
    </xf>
    <xf numFmtId="0" fontId="23" fillId="0" borderId="6" applyNumberFormat="0" applyAlignment="0" applyProtection="0">
      <alignment horizontal="left" vertical="center" indent="1"/>
    </xf>
    <xf numFmtId="0" fontId="22" fillId="0" borderId="6" applyNumberFormat="0" applyAlignment="0" applyProtection="0">
      <alignment horizontal="left" vertical="center" indent="1"/>
    </xf>
    <xf numFmtId="0" fontId="22" fillId="0" borderId="6" applyNumberFormat="0" applyAlignment="0" applyProtection="0">
      <alignment horizontal="left" vertical="center" indent="1"/>
    </xf>
    <xf numFmtId="0" fontId="21" fillId="0" borderId="0"/>
    <xf numFmtId="0" fontId="22" fillId="0" borderId="6" applyNumberFormat="0" applyAlignment="0" applyProtection="0">
      <alignment horizontal="left" vertical="center" indent="1"/>
    </xf>
  </cellStyleXfs>
  <cellXfs count="61">
    <xf numFmtId="0" fontId="0" fillId="0" borderId="0" xfId="0"/>
    <xf numFmtId="0" fontId="4" fillId="0" borderId="0" xfId="0" applyFont="1" applyAlignment="1">
      <alignment vertical="center"/>
    </xf>
    <xf numFmtId="0" fontId="6" fillId="0" borderId="0" xfId="0" applyFont="1" applyAlignment="1">
      <alignment vertical="center"/>
    </xf>
    <xf numFmtId="0" fontId="8" fillId="0" borderId="0" xfId="0" applyFont="1" applyAlignment="1">
      <alignment vertical="center"/>
    </xf>
    <xf numFmtId="0" fontId="5" fillId="2" borderId="1" xfId="0" applyFont="1" applyFill="1" applyBorder="1" applyAlignment="1">
      <alignment vertical="center"/>
    </xf>
    <xf numFmtId="0" fontId="5" fillId="2" borderId="1" xfId="0" applyFont="1" applyFill="1" applyBorder="1" applyAlignment="1">
      <alignment horizontal="right" vertical="center"/>
    </xf>
    <xf numFmtId="0" fontId="5" fillId="2" borderId="2" xfId="0" applyFont="1" applyFill="1" applyBorder="1" applyAlignment="1">
      <alignment vertical="center"/>
    </xf>
    <xf numFmtId="0" fontId="5" fillId="2" borderId="2" xfId="0" applyFont="1" applyFill="1" applyBorder="1" applyAlignment="1">
      <alignment horizontal="right" vertical="center"/>
    </xf>
    <xf numFmtId="0" fontId="5" fillId="2" borderId="3" xfId="0" applyFont="1" applyFill="1" applyBorder="1" applyAlignment="1">
      <alignment vertical="center"/>
    </xf>
    <xf numFmtId="164" fontId="6" fillId="0" borderId="0" xfId="0" applyNumberFormat="1" applyFont="1" applyAlignment="1">
      <alignment horizontal="right" vertical="center"/>
    </xf>
    <xf numFmtId="164" fontId="5" fillId="2" borderId="3" xfId="0" applyNumberFormat="1" applyFont="1" applyFill="1" applyBorder="1" applyAlignment="1">
      <alignment horizontal="right" vertical="center"/>
    </xf>
    <xf numFmtId="0" fontId="5" fillId="2" borderId="0" xfId="0" applyFont="1" applyFill="1" applyAlignment="1">
      <alignment vertical="center"/>
    </xf>
    <xf numFmtId="164" fontId="5" fillId="2" borderId="0" xfId="0" applyNumberFormat="1" applyFont="1" applyFill="1" applyAlignment="1">
      <alignment horizontal="right" vertical="center"/>
    </xf>
    <xf numFmtId="0" fontId="6" fillId="3" borderId="0" xfId="0" applyFont="1" applyFill="1" applyAlignment="1">
      <alignment vertical="center"/>
    </xf>
    <xf numFmtId="164" fontId="6" fillId="3" borderId="0" xfId="0" applyNumberFormat="1" applyFont="1" applyFill="1" applyAlignment="1">
      <alignment horizontal="right" vertical="center"/>
    </xf>
    <xf numFmtId="0" fontId="6" fillId="0" borderId="2" xfId="0" applyFont="1" applyBorder="1" applyAlignment="1">
      <alignment vertical="center"/>
    </xf>
    <xf numFmtId="164" fontId="6" fillId="0" borderId="2" xfId="0" applyNumberFormat="1" applyFont="1" applyBorder="1" applyAlignment="1">
      <alignment horizontal="right" vertical="center"/>
    </xf>
    <xf numFmtId="0" fontId="24" fillId="0" borderId="0" xfId="0" applyFont="1" applyAlignment="1">
      <alignment vertical="center"/>
    </xf>
    <xf numFmtId="1" fontId="6" fillId="0" borderId="0" xfId="0" applyNumberFormat="1" applyFont="1" applyAlignment="1">
      <alignment horizontal="right" vertical="center"/>
    </xf>
    <xf numFmtId="0" fontId="26" fillId="0" borderId="0" xfId="70" applyFont="1" applyAlignment="1">
      <alignment horizontal="left"/>
    </xf>
    <xf numFmtId="0" fontId="27" fillId="0" borderId="0" xfId="70" applyFont="1"/>
    <xf numFmtId="0" fontId="21" fillId="0" borderId="0" xfId="70"/>
    <xf numFmtId="0" fontId="28" fillId="0" borderId="0" xfId="70" applyFont="1" applyAlignment="1">
      <alignment horizontal="left"/>
    </xf>
    <xf numFmtId="0" fontId="28" fillId="0" borderId="0" xfId="70" applyFont="1"/>
    <xf numFmtId="0" fontId="22" fillId="0" borderId="6" xfId="63" quotePrefix="1" applyNumberFormat="1" applyFill="1" applyAlignment="1"/>
    <xf numFmtId="0" fontId="22" fillId="0" borderId="6" xfId="64" quotePrefix="1" applyNumberFormat="1">
      <alignment horizontal="right" vertical="top" wrapText="1"/>
    </xf>
    <xf numFmtId="167" fontId="22" fillId="0" borderId="6" xfId="71" quotePrefix="1" applyNumberFormat="1" applyAlignment="1"/>
    <xf numFmtId="0" fontId="22" fillId="0" borderId="6" xfId="71" quotePrefix="1" applyNumberFormat="1" applyAlignment="1"/>
    <xf numFmtId="37" fontId="21" fillId="0" borderId="6" xfId="66" applyNumberFormat="1">
      <alignment horizontal="right" vertical="center"/>
    </xf>
    <xf numFmtId="168" fontId="22" fillId="0" borderId="6" xfId="68" quotePrefix="1" applyNumberFormat="1" applyAlignment="1"/>
    <xf numFmtId="0" fontId="22" fillId="0" borderId="6" xfId="68" quotePrefix="1" applyNumberFormat="1" applyAlignment="1"/>
    <xf numFmtId="169" fontId="22" fillId="0" borderId="6" xfId="69" quotePrefix="1" applyNumberFormat="1" applyAlignment="1"/>
    <xf numFmtId="0" fontId="22" fillId="0" borderId="6" xfId="69" quotePrefix="1" applyNumberFormat="1" applyAlignment="1"/>
    <xf numFmtId="170" fontId="23" fillId="0" borderId="6" xfId="65" quotePrefix="1" applyNumberFormat="1" applyAlignment="1"/>
    <xf numFmtId="0" fontId="23" fillId="0" borderId="6" xfId="65" quotePrefix="1" applyNumberFormat="1" applyAlignment="1"/>
    <xf numFmtId="171" fontId="23" fillId="0" borderId="6" xfId="65" quotePrefix="1" applyNumberFormat="1" applyAlignment="1"/>
    <xf numFmtId="172" fontId="23" fillId="0" borderId="6" xfId="67" quotePrefix="1" applyNumberFormat="1" applyAlignment="1"/>
    <xf numFmtId="0" fontId="23" fillId="0" borderId="6" xfId="67" quotePrefix="1" applyNumberFormat="1" applyAlignment="1"/>
    <xf numFmtId="37" fontId="21" fillId="25" borderId="6" xfId="66" applyNumberFormat="1" applyFill="1">
      <alignment horizontal="right" vertical="center"/>
    </xf>
    <xf numFmtId="0" fontId="23" fillId="25" borderId="6" xfId="67" quotePrefix="1" applyNumberFormat="1" applyFill="1" applyAlignment="1"/>
    <xf numFmtId="0" fontId="21" fillId="25" borderId="0" xfId="70" applyFill="1"/>
    <xf numFmtId="172" fontId="23" fillId="25" borderId="6" xfId="67" quotePrefix="1" applyNumberFormat="1" applyFill="1" applyAlignment="1"/>
    <xf numFmtId="0" fontId="21" fillId="26" borderId="0" xfId="70" applyFill="1"/>
    <xf numFmtId="172" fontId="23" fillId="27" borderId="6" xfId="67" quotePrefix="1" applyNumberFormat="1" applyFill="1" applyAlignment="1"/>
    <xf numFmtId="0" fontId="23" fillId="27" borderId="6" xfId="67" quotePrefix="1" applyNumberFormat="1" applyFill="1" applyAlignment="1"/>
    <xf numFmtId="37" fontId="21" fillId="27" borderId="6" xfId="66" applyNumberFormat="1" applyFill="1">
      <alignment horizontal="right" vertical="center"/>
    </xf>
    <xf numFmtId="0" fontId="21" fillId="27" borderId="0" xfId="70" applyFill="1"/>
    <xf numFmtId="170" fontId="23" fillId="27" borderId="6" xfId="65" quotePrefix="1" applyNumberFormat="1" applyFill="1" applyAlignment="1"/>
    <xf numFmtId="0" fontId="23" fillId="27" borderId="6" xfId="65" quotePrefix="1" applyNumberFormat="1" applyFill="1" applyAlignment="1"/>
    <xf numFmtId="0" fontId="22" fillId="27" borderId="6" xfId="67" quotePrefix="1" applyNumberFormat="1" applyFont="1" applyFill="1" applyAlignment="1"/>
    <xf numFmtId="0" fontId="22" fillId="27" borderId="6" xfId="65" quotePrefix="1" applyNumberFormat="1" applyFont="1" applyFill="1" applyAlignment="1"/>
    <xf numFmtId="37" fontId="22" fillId="27" borderId="6" xfId="67" quotePrefix="1" applyNumberFormat="1" applyFont="1" applyFill="1" applyAlignment="1"/>
    <xf numFmtId="0" fontId="0" fillId="25" borderId="0" xfId="0" applyFill="1"/>
    <xf numFmtId="164" fontId="5" fillId="2" borderId="2" xfId="0" applyNumberFormat="1" applyFont="1" applyFill="1" applyBorder="1" applyAlignment="1">
      <alignment horizontal="right" vertical="center"/>
    </xf>
    <xf numFmtId="0" fontId="29" fillId="25" borderId="6" xfId="67" quotePrefix="1" applyNumberFormat="1" applyFont="1" applyFill="1" applyAlignment="1"/>
    <xf numFmtId="37" fontId="30" fillId="25" borderId="6" xfId="66" applyNumberFormat="1" applyFont="1" applyFill="1">
      <alignment horizontal="right" vertical="center"/>
    </xf>
    <xf numFmtId="37" fontId="31" fillId="25" borderId="6" xfId="66" applyNumberFormat="1" applyFont="1" applyFill="1">
      <alignment horizontal="right" vertical="center"/>
    </xf>
    <xf numFmtId="0" fontId="32" fillId="25" borderId="6" xfId="65" quotePrefix="1" applyNumberFormat="1" applyFont="1" applyFill="1" applyAlignment="1"/>
    <xf numFmtId="164" fontId="4" fillId="0" borderId="0" xfId="0" applyNumberFormat="1" applyFont="1" applyAlignment="1">
      <alignment vertical="center"/>
    </xf>
    <xf numFmtId="0" fontId="25" fillId="0" borderId="0" xfId="0" applyFont="1" applyAlignment="1">
      <alignment horizontal="left" vertical="center" wrapText="1"/>
    </xf>
    <xf numFmtId="164" fontId="7" fillId="0" borderId="2" xfId="0" applyNumberFormat="1" applyFont="1" applyBorder="1" applyAlignment="1">
      <alignment horizontal="left" vertical="center"/>
    </xf>
  </cellXfs>
  <cellStyles count="72">
    <cellStyle name="Normal_Bz2002t33_haupt" xfId="2" xr:uid="{00000000-0005-0000-0000-000000000000}"/>
    <cellStyle name="SAPBEXaggData" xfId="14" xr:uid="{00000000-0005-0000-0000-000001000000}"/>
    <cellStyle name="SAPBEXaggDataEmph" xfId="19" xr:uid="{00000000-0005-0000-0000-000002000000}"/>
    <cellStyle name="SAPBEXaggItem" xfId="20" xr:uid="{00000000-0005-0000-0000-000003000000}"/>
    <cellStyle name="SAPBEXaggItemX" xfId="21" xr:uid="{00000000-0005-0000-0000-000004000000}"/>
    <cellStyle name="SAPBEXchaText" xfId="5" xr:uid="{00000000-0005-0000-0000-000005000000}"/>
    <cellStyle name="SAPBEXexcBad7" xfId="22" xr:uid="{00000000-0005-0000-0000-000006000000}"/>
    <cellStyle name="SAPBEXexcBad8" xfId="23" xr:uid="{00000000-0005-0000-0000-000007000000}"/>
    <cellStyle name="SAPBEXexcBad9" xfId="24" xr:uid="{00000000-0005-0000-0000-000008000000}"/>
    <cellStyle name="SAPBEXexcCritical4" xfId="25" xr:uid="{00000000-0005-0000-0000-000009000000}"/>
    <cellStyle name="SAPBEXexcCritical5" xfId="26" xr:uid="{00000000-0005-0000-0000-00000A000000}"/>
    <cellStyle name="SAPBEXexcCritical6" xfId="27" xr:uid="{00000000-0005-0000-0000-00000B000000}"/>
    <cellStyle name="SAPBEXexcGood1" xfId="28" xr:uid="{00000000-0005-0000-0000-00000C000000}"/>
    <cellStyle name="SAPBEXexcGood2" xfId="29" xr:uid="{00000000-0005-0000-0000-00000D000000}"/>
    <cellStyle name="SAPBEXexcGood3" xfId="30" xr:uid="{00000000-0005-0000-0000-00000E000000}"/>
    <cellStyle name="SAPBEXfilterDrill" xfId="7" xr:uid="{00000000-0005-0000-0000-00000F000000}"/>
    <cellStyle name="SAPBEXfilterItem" xfId="6" xr:uid="{00000000-0005-0000-0000-000010000000}"/>
    <cellStyle name="SAPBEXfilterText" xfId="31" xr:uid="{00000000-0005-0000-0000-000011000000}"/>
    <cellStyle name="SAPBEXformats" xfId="11" xr:uid="{00000000-0005-0000-0000-000012000000}"/>
    <cellStyle name="SAPBEXheaderItem" xfId="9" xr:uid="{00000000-0005-0000-0000-000013000000}"/>
    <cellStyle name="SAPBEXheaderItem 2" xfId="44" xr:uid="{00000000-0005-0000-0000-000014000000}"/>
    <cellStyle name="SAPBEXheaderItem 3" xfId="53" xr:uid="{00000000-0005-0000-0000-000015000000}"/>
    <cellStyle name="SAPBEXheaderText" xfId="8" xr:uid="{00000000-0005-0000-0000-000016000000}"/>
    <cellStyle name="SAPBEXheaderText 2" xfId="43" xr:uid="{00000000-0005-0000-0000-000017000000}"/>
    <cellStyle name="SAPBEXheaderText 3" xfId="54" xr:uid="{00000000-0005-0000-0000-000018000000}"/>
    <cellStyle name="SAPBEXHLevel0" xfId="12" xr:uid="{00000000-0005-0000-0000-000019000000}"/>
    <cellStyle name="SAPBEXHLevel0 2" xfId="45" xr:uid="{00000000-0005-0000-0000-00001A000000}"/>
    <cellStyle name="SAPBEXHLevel0 3" xfId="52" xr:uid="{00000000-0005-0000-0000-00001B000000}"/>
    <cellStyle name="SAPBEXHLevel0X" xfId="32" xr:uid="{00000000-0005-0000-0000-00001C000000}"/>
    <cellStyle name="SAPBEXHLevel0X 2" xfId="56" xr:uid="{00000000-0005-0000-0000-00001D000000}"/>
    <cellStyle name="SAPBEXHLevel1" xfId="15" xr:uid="{00000000-0005-0000-0000-00001E000000}"/>
    <cellStyle name="SAPBEXHLevel1 2" xfId="46" xr:uid="{00000000-0005-0000-0000-00001F000000}"/>
    <cellStyle name="SAPBEXHLevel1 3" xfId="51" xr:uid="{00000000-0005-0000-0000-000020000000}"/>
    <cellStyle name="SAPBEXHLevel1X" xfId="33" xr:uid="{00000000-0005-0000-0000-000021000000}"/>
    <cellStyle name="SAPBEXHLevel1X 2" xfId="57" xr:uid="{00000000-0005-0000-0000-000022000000}"/>
    <cellStyle name="SAPBEXHLevel2" xfId="16" xr:uid="{00000000-0005-0000-0000-000023000000}"/>
    <cellStyle name="SAPBEXHLevel2 2" xfId="47" xr:uid="{00000000-0005-0000-0000-000024000000}"/>
    <cellStyle name="SAPBEXHLevel2 3" xfId="50" xr:uid="{00000000-0005-0000-0000-000025000000}"/>
    <cellStyle name="SAPBEXHLevel2X" xfId="34" xr:uid="{00000000-0005-0000-0000-000026000000}"/>
    <cellStyle name="SAPBEXHLevel3" xfId="17" xr:uid="{00000000-0005-0000-0000-000027000000}"/>
    <cellStyle name="SAPBEXHLevel3 2" xfId="48" xr:uid="{00000000-0005-0000-0000-000028000000}"/>
    <cellStyle name="SAPBEXHLevel3 3" xfId="49" xr:uid="{00000000-0005-0000-0000-000029000000}"/>
    <cellStyle name="SAPBEXHLevel3X" xfId="35" xr:uid="{00000000-0005-0000-0000-00002A000000}"/>
    <cellStyle name="SAPBEXresData" xfId="36" xr:uid="{00000000-0005-0000-0000-00002B000000}"/>
    <cellStyle name="SAPBEXresDataEmph" xfId="37" xr:uid="{00000000-0005-0000-0000-00002C000000}"/>
    <cellStyle name="SAPBEXresItem" xfId="38" xr:uid="{00000000-0005-0000-0000-00002D000000}"/>
    <cellStyle name="SAPBEXresItemX" xfId="39" xr:uid="{00000000-0005-0000-0000-00002E000000}"/>
    <cellStyle name="SAPBEXstdData" xfId="18" xr:uid="{00000000-0005-0000-0000-00002F000000}"/>
    <cellStyle name="SAPBEXstdDataEmph" xfId="40" xr:uid="{00000000-0005-0000-0000-000030000000}"/>
    <cellStyle name="SAPBEXstdItem" xfId="13" xr:uid="{00000000-0005-0000-0000-000031000000}"/>
    <cellStyle name="SAPBEXstdItemX" xfId="10" xr:uid="{00000000-0005-0000-0000-000032000000}"/>
    <cellStyle name="SAPBEXtitle" xfId="4" xr:uid="{00000000-0005-0000-0000-000033000000}"/>
    <cellStyle name="SAPBEXtitle 2" xfId="42" xr:uid="{00000000-0005-0000-0000-000034000000}"/>
    <cellStyle name="SAPBEXtitle 3" xfId="55" xr:uid="{00000000-0005-0000-0000-000035000000}"/>
    <cellStyle name="SAPBEXundefined" xfId="41" xr:uid="{00000000-0005-0000-0000-000036000000}"/>
    <cellStyle name="SAPDataCell" xfId="66" xr:uid="{00000000-0005-0000-0000-000037000000}"/>
    <cellStyle name="SAPDimensionCell" xfId="63" xr:uid="{00000000-0005-0000-0000-000038000000}"/>
    <cellStyle name="SAPHierarchyCell0" xfId="71" xr:uid="{00000000-0005-0000-0000-000039000000}"/>
    <cellStyle name="SAPHierarchyCell1" xfId="68" xr:uid="{00000000-0005-0000-0000-00003A000000}"/>
    <cellStyle name="SAPHierarchyCell2" xfId="69" xr:uid="{00000000-0005-0000-0000-00003B000000}"/>
    <cellStyle name="SAPHierarchyCell3" xfId="65" xr:uid="{00000000-0005-0000-0000-00003C000000}"/>
    <cellStyle name="SAPHierarchyCell4" xfId="67" xr:uid="{00000000-0005-0000-0000-00003D000000}"/>
    <cellStyle name="SAPMemberCellX" xfId="64" xr:uid="{00000000-0005-0000-0000-00003E000000}"/>
    <cellStyle name="Standard" xfId="0" builtinId="0"/>
    <cellStyle name="Standard 2" xfId="3" xr:uid="{00000000-0005-0000-0000-000040000000}"/>
    <cellStyle name="Standard 2 2" xfId="58" xr:uid="{00000000-0005-0000-0000-000041000000}"/>
    <cellStyle name="Standard 3" xfId="1" xr:uid="{00000000-0005-0000-0000-000042000000}"/>
    <cellStyle name="Standard 3 2" xfId="59" xr:uid="{00000000-0005-0000-0000-000043000000}"/>
    <cellStyle name="Standard 3 3" xfId="61" xr:uid="{00000000-0005-0000-0000-000044000000}"/>
    <cellStyle name="Standard 3_Tab52" xfId="60" xr:uid="{00000000-0005-0000-0000-000045000000}"/>
    <cellStyle name="Standard 4" xfId="62" xr:uid="{00000000-0005-0000-0000-000046000000}"/>
    <cellStyle name="Standard 5" xfId="70" xr:uid="{00000000-0005-0000-0000-000047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B3A5C3"/>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DCD5E2"/>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hyperlink" Target="https://intranet.accounting.admin.ch/accounting/de/home/berichte/berichtssteckbriefe.html" TargetMode="External"/></Relationships>
</file>

<file path=xl/drawings/_rels/drawing2.xml.rels><?xml version="1.0" encoding="UTF-8" standalone="yes"?>
<Relationships xmlns="http://schemas.openxmlformats.org/package/2006/relationships"><Relationship Id="rId1" Type="http://schemas.openxmlformats.org/officeDocument/2006/relationships/hyperlink" Target="https://intranet.accounting.admin.ch/accounting/de/home/berichte/berichtssteckbriefe.html"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absolute">
    <xdr:from>
      <xdr:col>3</xdr:col>
      <xdr:colOff>920750</xdr:colOff>
      <xdr:row>0</xdr:row>
      <xdr:rowOff>31750</xdr:rowOff>
    </xdr:from>
    <xdr:to>
      <xdr:col>4</xdr:col>
      <xdr:colOff>535995</xdr:colOff>
      <xdr:row>1</xdr:row>
      <xdr:rowOff>44013</xdr:rowOff>
    </xdr:to>
    <xdr:sp macro="" textlink="">
      <xdr:nvSpPr>
        <xdr:cNvPr id="2" name="Abgerundetes Rechteck 3">
          <a:hlinkClick xmlns:r="http://schemas.openxmlformats.org/officeDocument/2006/relationships" r:id="rId1"/>
          <a:extLst>
            <a:ext uri="{FF2B5EF4-FFF2-40B4-BE49-F238E27FC236}">
              <a16:creationId xmlns:a16="http://schemas.microsoft.com/office/drawing/2014/main" id="{F9001CF8-3C29-4FF9-B3AD-203272A685A2}"/>
            </a:ext>
          </a:extLst>
        </xdr:cNvPr>
        <xdr:cNvSpPr/>
      </xdr:nvSpPr>
      <xdr:spPr>
        <a:xfrm>
          <a:off x="7026275" y="31750"/>
          <a:ext cx="615370" cy="202763"/>
        </a:xfrm>
        <a:prstGeom prst="roundRect">
          <a:avLst/>
        </a:prstGeom>
        <a:solidFill>
          <a:schemeClr val="accent3"/>
        </a:solidFill>
        <a:effectLst>
          <a:outerShdw blurRad="107950" dist="12700" dir="5400000" algn="tl" rotWithShape="0">
            <a:prstClr val="black"/>
          </a:outerShdw>
        </a:effectLst>
        <a:scene3d>
          <a:camera prst="orthographicFront"/>
          <a:lightRig rig="threePt" dir="t"/>
        </a:scene3d>
        <a:sp3d contourW="44450">
          <a:bevelT w="63500" h="63500"/>
          <a:contourClr>
            <a:schemeClr val="bg1"/>
          </a:contourClr>
        </a:sp3d>
      </xdr:spPr>
      <xdr:style>
        <a:lnRef idx="0">
          <a:schemeClr val="accent3"/>
        </a:lnRef>
        <a:fillRef idx="3">
          <a:schemeClr val="accent3"/>
        </a:fillRef>
        <a:effectRef idx="3">
          <a:schemeClr val="accent3"/>
        </a:effectRef>
        <a:fontRef idx="minor">
          <a:schemeClr val="lt1"/>
        </a:fontRef>
      </xdr:style>
      <xdr:txBody>
        <a:bodyPr vertOverflow="clip" horzOverflow="clip" tIns="0" bIns="0" rtlCol="0" anchor="ctr" anchorCtr="0"/>
        <a:lstStyle/>
        <a:p>
          <a:pPr algn="ctr"/>
          <a:r>
            <a:rPr lang="de-CH" sz="900">
              <a:solidFill>
                <a:schemeClr val="lt1"/>
              </a:solidFill>
              <a:latin typeface="+mn-lt"/>
              <a:ea typeface="+mn-ea"/>
              <a:cs typeface="+mn-cs"/>
            </a:rPr>
            <a:t>INFO</a:t>
          </a:r>
        </a:p>
        <a:p>
          <a:pPr algn="l"/>
          <a:endParaRPr lang="de-CH" sz="1100"/>
        </a:p>
      </xdr:txBody>
    </xdr:sp>
    <xdr:clientData fPrintsWithSheet="0"/>
  </xdr:twoCellAnchor>
</xdr:wsDr>
</file>

<file path=xl/drawings/drawing2.xml><?xml version="1.0" encoding="utf-8"?>
<xdr:wsDr xmlns:xdr="http://schemas.openxmlformats.org/drawingml/2006/spreadsheetDrawing" xmlns:a="http://schemas.openxmlformats.org/drawingml/2006/main">
  <xdr:absoluteAnchor>
    <xdr:pos x="7026275" y="31750"/>
    <xdr:ext cx="615370" cy="202763"/>
    <xdr:sp macro="" textlink="">
      <xdr:nvSpPr>
        <xdr:cNvPr id="2" name="Abgerundetes Rechteck 3">
          <a:hlinkClick xmlns:r="http://schemas.openxmlformats.org/officeDocument/2006/relationships" r:id="rId1"/>
          <a:extLst>
            <a:ext uri="{FF2B5EF4-FFF2-40B4-BE49-F238E27FC236}">
              <a16:creationId xmlns:a16="http://schemas.microsoft.com/office/drawing/2014/main" id="{ABA1A283-B7EE-449B-A979-A132E263D3B0}"/>
            </a:ext>
          </a:extLst>
        </xdr:cNvPr>
        <xdr:cNvSpPr/>
      </xdr:nvSpPr>
      <xdr:spPr>
        <a:xfrm>
          <a:off x="7026275" y="31750"/>
          <a:ext cx="615370" cy="202763"/>
        </a:xfrm>
        <a:prstGeom prst="roundRect">
          <a:avLst/>
        </a:prstGeom>
        <a:solidFill>
          <a:schemeClr val="accent3"/>
        </a:solidFill>
        <a:effectLst>
          <a:outerShdw blurRad="107950" dist="12700" dir="5400000" algn="tl" rotWithShape="0">
            <a:prstClr val="black"/>
          </a:outerShdw>
        </a:effectLst>
        <a:scene3d>
          <a:camera prst="orthographicFront"/>
          <a:lightRig rig="threePt" dir="t"/>
        </a:scene3d>
        <a:sp3d contourW="44450">
          <a:bevelT w="63500" h="63500"/>
          <a:contourClr>
            <a:schemeClr val="bg1"/>
          </a:contourClr>
        </a:sp3d>
      </xdr:spPr>
      <xdr:style>
        <a:lnRef idx="0">
          <a:schemeClr val="accent3"/>
        </a:lnRef>
        <a:fillRef idx="3">
          <a:schemeClr val="accent3"/>
        </a:fillRef>
        <a:effectRef idx="3">
          <a:schemeClr val="accent3"/>
        </a:effectRef>
        <a:fontRef idx="minor">
          <a:schemeClr val="lt1"/>
        </a:fontRef>
      </xdr:style>
      <xdr:txBody>
        <a:bodyPr vertOverflow="clip" horzOverflow="clip" tIns="0" bIns="0" rtlCol="0" anchor="ctr" anchorCtr="0"/>
        <a:lstStyle/>
        <a:p>
          <a:pPr algn="ctr"/>
          <a:r>
            <a:rPr lang="de-CH" sz="900">
              <a:solidFill>
                <a:schemeClr val="lt1"/>
              </a:solidFill>
              <a:latin typeface="+mn-lt"/>
              <a:ea typeface="+mn-ea"/>
              <a:cs typeface="+mn-cs"/>
            </a:rPr>
            <a:t>INFO</a:t>
          </a:r>
        </a:p>
        <a:p>
          <a:pPr algn="l"/>
          <a:endParaRPr lang="de-CH" sz="1100"/>
        </a:p>
      </xdr:txBody>
    </xdr:sp>
    <xdr:clientData fPrintsWithSheet="0"/>
  </xdr:absolute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U80712997/AppData/Local/Microsoft/Windows/INetCache/Content.Outlook/6A3MR76T/JE_0044_Voranschlag%20-%20Finanzplan%20nach%20Aufgabengebieten%20(min)%20(13-44-07)%20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_com.sap.ip.bi.xl.hiddensheet"/>
      <sheetName val="Hilfstabelle"/>
      <sheetName val="Infoblatt"/>
      <sheetName val="VA FP nach Aufgabengebiet min"/>
    </sheetNames>
    <sheetDataSet>
      <sheetData sheetId="0"/>
      <sheetData sheetId="1">
        <row r="2">
          <cell r="H2" t="str">
            <v>DE</v>
          </cell>
        </row>
        <row r="3">
          <cell r="D3" t="str">
            <v>DE</v>
          </cell>
          <cell r="E3" t="str">
            <v>FR</v>
          </cell>
          <cell r="F3" t="str">
            <v>IT</v>
          </cell>
          <cell r="G3" t="str">
            <v>EN</v>
          </cell>
        </row>
        <row r="4">
          <cell r="D4" t="str">
            <v xml:space="preserve">Infoblatt zu Bericht: </v>
          </cell>
          <cell r="E4" t="str">
            <v>Feuille d'information concernant le rapport:</v>
          </cell>
        </row>
        <row r="5">
          <cell r="D5" t="str">
            <v>Allgemeine Informationen:</v>
          </cell>
          <cell r="E5" t="str">
            <v>Informations générales:</v>
          </cell>
        </row>
        <row r="6">
          <cell r="D6" t="str">
            <v>Berichtsinformationen</v>
          </cell>
          <cell r="E6" t="str">
            <v>Informations concernant le rapport</v>
          </cell>
        </row>
        <row r="7">
          <cell r="D7" t="str">
            <v>Berichtsname</v>
          </cell>
          <cell r="E7" t="str">
            <v>Nom du rapport</v>
          </cell>
        </row>
        <row r="8">
          <cell r="D8" t="str">
            <v>Benutzer</v>
          </cell>
          <cell r="E8" t="str">
            <v>Utilisateur</v>
          </cell>
        </row>
        <row r="9">
          <cell r="D9" t="str">
            <v>Letzte Datenaktualisierung</v>
          </cell>
          <cell r="E9" t="str">
            <v>Dernière mise à jour des données</v>
          </cell>
        </row>
        <row r="10">
          <cell r="D10" t="str">
            <v>Stichtag</v>
          </cell>
          <cell r="E10" t="str">
            <v>Jour de référence</v>
          </cell>
        </row>
        <row r="11">
          <cell r="D11" t="str">
            <v>Filter</v>
          </cell>
          <cell r="E11" t="str">
            <v>Filtre</v>
          </cell>
        </row>
        <row r="12">
          <cell r="D12" t="str">
            <v>Selektionen / Variablen</v>
          </cell>
          <cell r="E12" t="str">
            <v>Sélections / variables</v>
          </cell>
        </row>
        <row r="33">
          <cell r="D33" t="str">
            <v>[$-807]</v>
          </cell>
          <cell r="E33" t="str">
            <v>[$-100C]</v>
          </cell>
          <cell r="F33" t="str">
            <v>[$-810]</v>
          </cell>
          <cell r="G33" t="str">
            <v>[$-809]</v>
          </cell>
        </row>
        <row r="34">
          <cell r="D34" t="str">
            <v>Voranschlag - Finanzplan nach Aufgabengebieten (min)</v>
          </cell>
          <cell r="E34" t="str">
            <v>Budget / plan financier par groupe de tâches (min)</v>
          </cell>
        </row>
        <row r="36">
          <cell r="D36" t="str">
            <v>Der Bericht zeigt den Voranschlag und Finanzplan in der Aufgabengebietssicht. In der Ausprägung "min" sind im Standardaufriss nur wenige Kennzahlen in den Spalten enthalten. Weitere Kennzahlen können jedoch eingeblendet werden. Die dem Bericht zugrundeliegenden Daten erlauben einen Aufriss bis Stufe Voranschlagskredit und Stammhauskonto.
Der Bericht umfasst nur Daten, welche nachfolgende Selektionsbedingungen erfüllen:
• nur schuldenbremswirksam
Der Bericht basiert auf der Kreditsicht.
Die Datenbasis wird für die Finanzberichterstattung verwendet.</v>
          </cell>
          <cell r="E36" t="str">
            <v>Le rapport présente le budget et le plan financier dans l'optique des groupes de tâches. Dans la configuration "min", la présentation standard ne fournit que quelques indicateurs par colonne. Il est cependant possible d'afficher des indicateurs supplémentaires. Les données sur lesquelles se fonde le rapport permettent de donner un aperçu jusqu'au niveau des crédits budgétaires et des comptes de l'administration générale..
Le rapport ne comprend que les données qui répondent aux critères de sélection suivants:
• uniquement avec incidences pour le frein à l'endettement
Le rapport se fonde sur l'optique des crédits. 
La base de données est utilisée pour établir les rapports sur l'état des finances.</v>
          </cell>
        </row>
        <row r="37">
          <cell r="D37" t="str">
            <v>Voranschlag - Finanzplan nach Aufgabengebieten (min)</v>
          </cell>
          <cell r="E37" t="str">
            <v>Budget / plan financier par groupe de tâches (min)</v>
          </cell>
          <cell r="H37" t="str">
            <v>Voranschlag - Finanzplan nach Aufgabengebieten (min)</v>
          </cell>
        </row>
        <row r="38">
          <cell r="D38">
            <v>0</v>
          </cell>
          <cell r="H38" t="str">
            <v/>
          </cell>
        </row>
        <row r="39">
          <cell r="D39" t="str">
            <v>VA FP nach Aufgabengebiet min [DS_1]</v>
          </cell>
          <cell r="E39" t="str">
            <v>VA FP nach Aufgabengebiet min [DS_1]</v>
          </cell>
          <cell r="F39" t="str">
            <v>VA FP nach Aufgabengebiet min [DS_1]</v>
          </cell>
          <cell r="G39" t="str">
            <v>VA FP nach Aufgabengebiet min [DS_1]</v>
          </cell>
        </row>
      </sheetData>
      <sheetData sheetId="2"/>
      <sheetData sheetId="3"/>
    </sheetDataSet>
  </externalBook>
</externalLink>
</file>

<file path=xl/theme/theme1.xml><?xml version="1.0" encoding="utf-8"?>
<a:theme xmlns:a="http://schemas.openxmlformats.org/drawingml/2006/main" name="Office-Design">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ustomProperty" Target="../customProperty2.bin"/><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3.bin"/><Relationship Id="rId1" Type="http://schemas.openxmlformats.org/officeDocument/2006/relationships/printerSettings" Target="../printerSettings/printerSettings2.bin"/><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customProperty" Target="../customProperty5.bin"/><Relationship Id="rId2" Type="http://schemas.openxmlformats.org/officeDocument/2006/relationships/customProperty" Target="../customProperty4.bin"/><Relationship Id="rId1" Type="http://schemas.openxmlformats.org/officeDocument/2006/relationships/printerSettings" Target="../printerSettings/printerSettings3.bin"/><Relationship Id="rId5" Type="http://schemas.openxmlformats.org/officeDocument/2006/relationships/vmlDrawing" Target="../drawings/vmlDrawing2.vml"/><Relationship Id="rId4"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36"/>
  <sheetViews>
    <sheetView tabSelected="1" zoomScale="145" zoomScaleNormal="145" zoomScalePageLayoutView="180" workbookViewId="0">
      <pane xSplit="1" ySplit="3" topLeftCell="B4" activePane="bottomRight" state="frozen"/>
      <selection pane="topRight" activeCell="B1" sqref="B1"/>
      <selection pane="bottomLeft" activeCell="A4" sqref="A4"/>
      <selection pane="bottomRight" sqref="A1:L36"/>
    </sheetView>
  </sheetViews>
  <sheetFormatPr baseColWidth="10" defaultColWidth="10.6640625" defaultRowHeight="10" customHeight="1"/>
  <cols>
    <col min="1" max="1" width="36.1640625" style="1" customWidth="1"/>
    <col min="2" max="6" width="8.1640625" style="1" hidden="1" customWidth="1"/>
    <col min="7" max="7" width="7.83203125" style="1" hidden="1" customWidth="1"/>
    <col min="8" max="8" width="7.33203125" style="1" hidden="1" customWidth="1"/>
    <col min="9" max="9" width="7.33203125" style="1" bestFit="1" customWidth="1"/>
    <col min="10" max="12" width="8.83203125" style="1" bestFit="1" customWidth="1"/>
    <col min="13" max="16384" width="10.6640625" style="1"/>
  </cols>
  <sheetData>
    <row r="1" spans="1:12" ht="10" customHeight="1">
      <c r="A1" s="60" t="s">
        <v>1</v>
      </c>
      <c r="B1" s="60"/>
      <c r="C1" s="60"/>
      <c r="D1" s="60"/>
      <c r="E1" s="60"/>
      <c r="F1" s="60"/>
      <c r="G1" s="60"/>
      <c r="H1" s="60"/>
      <c r="I1" s="60"/>
      <c r="J1" s="60"/>
    </row>
    <row r="2" spans="1:12" ht="10" customHeight="1">
      <c r="A2" s="4" t="s">
        <v>2</v>
      </c>
      <c r="B2" s="5">
        <v>2013</v>
      </c>
      <c r="C2" s="5">
        <v>2014</v>
      </c>
      <c r="D2" s="5">
        <v>2015</v>
      </c>
      <c r="E2" s="5">
        <v>2016</v>
      </c>
      <c r="F2" s="5">
        <v>2017</v>
      </c>
      <c r="G2" s="5">
        <v>2018</v>
      </c>
      <c r="H2" s="5">
        <v>2019</v>
      </c>
      <c r="I2" s="5">
        <v>2020</v>
      </c>
      <c r="J2" s="5">
        <v>2021</v>
      </c>
      <c r="K2" s="5">
        <v>2022</v>
      </c>
      <c r="L2" s="5">
        <v>2023</v>
      </c>
    </row>
    <row r="3" spans="1:12" ht="10" customHeight="1">
      <c r="A3" s="6"/>
      <c r="B3" s="7"/>
      <c r="C3" s="7"/>
      <c r="D3" s="7"/>
      <c r="E3" s="7"/>
      <c r="F3" s="7"/>
      <c r="G3" s="7"/>
      <c r="H3" s="7"/>
      <c r="I3" s="7"/>
      <c r="J3" s="7"/>
      <c r="K3" s="53"/>
      <c r="L3" s="7"/>
    </row>
    <row r="4" spans="1:12" ht="10" customHeight="1">
      <c r="A4" s="8" t="s">
        <v>3</v>
      </c>
      <c r="B4" s="10">
        <v>3705974.3066000007</v>
      </c>
      <c r="C4" s="10">
        <v>3692510.3857899997</v>
      </c>
      <c r="D4" s="10">
        <v>3667266.8679999998</v>
      </c>
      <c r="E4" s="10">
        <v>3659324.5869999998</v>
      </c>
      <c r="F4" s="10">
        <v>3651973.54164</v>
      </c>
      <c r="G4" s="10">
        <v>3639702.0134049999</v>
      </c>
      <c r="H4" s="10">
        <v>3658151.0041767033</v>
      </c>
      <c r="I4" s="10">
        <v>3661530.7244724138</v>
      </c>
      <c r="J4" s="10">
        <v>3659791.7697390136</v>
      </c>
      <c r="K4" s="10">
        <f t="shared" ref="K4" si="0">K5+K21</f>
        <v>3661293.8368584197</v>
      </c>
      <c r="L4" s="10">
        <f t="shared" ref="L4" si="1">L5+L21</f>
        <v>3693160.9219205678</v>
      </c>
    </row>
    <row r="5" spans="1:12" ht="10" customHeight="1">
      <c r="A5" s="11" t="s">
        <v>4</v>
      </c>
      <c r="B5" s="12">
        <v>3438065.0486900005</v>
      </c>
      <c r="C5" s="12">
        <v>3429695.8211599998</v>
      </c>
      <c r="D5" s="12">
        <f t="shared" ref="D5" si="2">D6+D12+D17</f>
        <v>3385284</v>
      </c>
      <c r="E5" s="12">
        <v>3384246.4469999997</v>
      </c>
      <c r="F5" s="12">
        <v>3380692.57864</v>
      </c>
      <c r="G5" s="12">
        <v>3365820.4750799998</v>
      </c>
      <c r="H5" s="12">
        <v>3473794.0593300001</v>
      </c>
      <c r="I5" s="12">
        <v>3483864.87323</v>
      </c>
      <c r="J5" s="12">
        <v>3480280.1251025</v>
      </c>
      <c r="K5" s="12">
        <f t="shared" ref="K5" si="3">K6+K12+K17</f>
        <v>3487215.3615532797</v>
      </c>
      <c r="L5" s="12">
        <f t="shared" ref="L5" si="4">L6+L12+L17</f>
        <v>3487008.585035</v>
      </c>
    </row>
    <row r="6" spans="1:12" ht="10" customHeight="1">
      <c r="A6" s="13" t="s">
        <v>479</v>
      </c>
      <c r="B6" s="14">
        <v>189243.64911999999</v>
      </c>
      <c r="C6" s="14">
        <v>184090.40537000002</v>
      </c>
      <c r="D6" s="14">
        <f t="shared" ref="D6" si="5">SUM(D7:D11)</f>
        <v>159564</v>
      </c>
      <c r="E6" s="14">
        <v>148009.084</v>
      </c>
      <c r="F6" s="14">
        <v>136752.22663000002</v>
      </c>
      <c r="G6" s="14">
        <v>132445.32500000001</v>
      </c>
      <c r="H6" s="14">
        <v>132274.34985999999</v>
      </c>
      <c r="I6" s="14">
        <v>131535.93650000001</v>
      </c>
      <c r="J6" s="14">
        <v>134682.47056000002</v>
      </c>
      <c r="K6" s="14">
        <f t="shared" ref="K6" si="6">SUM(K7:K11)</f>
        <v>137921.35680000001</v>
      </c>
      <c r="L6" s="14">
        <f t="shared" ref="L6" si="7">SUM(L7:L11)</f>
        <v>142072.31922999999</v>
      </c>
    </row>
    <row r="7" spans="1:12" ht="10" customHeight="1">
      <c r="A7" s="2" t="s">
        <v>5</v>
      </c>
      <c r="B7" s="9">
        <v>87807.578999999998</v>
      </c>
      <c r="C7" s="9">
        <v>89156.861000000004</v>
      </c>
      <c r="D7" s="9">
        <v>94659</v>
      </c>
      <c r="E7" s="9">
        <v>83807.851999999999</v>
      </c>
      <c r="F7" s="9">
        <v>79667.975000000006</v>
      </c>
      <c r="G7" s="9">
        <v>82200</v>
      </c>
      <c r="H7" s="9">
        <v>82782.7</v>
      </c>
      <c r="I7" s="9">
        <v>80599.899999999994</v>
      </c>
      <c r="J7" s="9">
        <v>84297.600000000006</v>
      </c>
      <c r="K7" s="9">
        <f>'SR22 nach Aufgabengebiet'!C229/1000</f>
        <v>87038.3</v>
      </c>
      <c r="L7" s="9">
        <f>'SR23 nach Aufgabengebiet'!C239/1000</f>
        <v>87038.3</v>
      </c>
    </row>
    <row r="8" spans="1:12" ht="10" customHeight="1">
      <c r="A8" s="2" t="s">
        <v>6</v>
      </c>
      <c r="B8" s="9">
        <v>51000</v>
      </c>
      <c r="C8" s="9">
        <v>45132.195370000001</v>
      </c>
      <c r="D8" s="9">
        <v>15283</v>
      </c>
      <c r="E8" s="9">
        <v>13034.114</v>
      </c>
      <c r="F8" s="9">
        <v>6828.7486699999999</v>
      </c>
      <c r="G8" s="9">
        <v>938.51800000000003</v>
      </c>
      <c r="H8" s="9">
        <v>-260.34105</v>
      </c>
      <c r="I8" s="9">
        <v>440.33659999999998</v>
      </c>
      <c r="J8" s="9">
        <v>0</v>
      </c>
      <c r="K8" s="9">
        <v>0</v>
      </c>
      <c r="L8" s="9">
        <v>0</v>
      </c>
    </row>
    <row r="9" spans="1:12" ht="10" customHeight="1">
      <c r="A9" s="2" t="s">
        <v>7</v>
      </c>
      <c r="B9" s="9">
        <v>689.45499999999993</v>
      </c>
      <c r="C9" s="9">
        <v>837.423</v>
      </c>
      <c r="D9" s="9">
        <v>203</v>
      </c>
      <c r="E9" s="9">
        <v>1090.2270000000001</v>
      </c>
      <c r="F9" s="9">
        <v>256.83425</v>
      </c>
      <c r="G9" s="18">
        <v>-1.0360000000000014</v>
      </c>
      <c r="H9" s="18">
        <v>166.70396</v>
      </c>
      <c r="I9" s="18">
        <v>358.10760999999997</v>
      </c>
      <c r="J9" s="18">
        <v>0</v>
      </c>
      <c r="K9" s="18">
        <v>0</v>
      </c>
      <c r="L9" s="18">
        <v>0</v>
      </c>
    </row>
    <row r="10" spans="1:12" ht="10" customHeight="1">
      <c r="A10" s="2" t="s">
        <v>8</v>
      </c>
      <c r="B10" s="9">
        <v>37746.616119999999</v>
      </c>
      <c r="C10" s="9">
        <v>36973.275999999998</v>
      </c>
      <c r="D10" s="9">
        <v>37549</v>
      </c>
      <c r="E10" s="9">
        <v>38479.084000000003</v>
      </c>
      <c r="F10" s="9">
        <v>38378.777349999997</v>
      </c>
      <c r="G10" s="9">
        <v>38494.663</v>
      </c>
      <c r="H10" s="9">
        <v>38518.737200000003</v>
      </c>
      <c r="I10" s="9">
        <v>39465.592290000001</v>
      </c>
      <c r="J10" s="9">
        <v>39377.909060000005</v>
      </c>
      <c r="K10" s="9">
        <f>'SR22 nach Aufgabengebiet'!C239/1000</f>
        <v>39867.3367</v>
      </c>
      <c r="L10" s="9">
        <f>'SR23 nach Aufgabengebiet'!C249/1000</f>
        <v>43978.747229999994</v>
      </c>
    </row>
    <row r="11" spans="1:12" ht="10" customHeight="1">
      <c r="A11" s="2" t="s">
        <v>25</v>
      </c>
      <c r="B11" s="9">
        <v>11999.999</v>
      </c>
      <c r="C11" s="9">
        <v>11990.65</v>
      </c>
      <c r="D11" s="9">
        <v>11870</v>
      </c>
      <c r="E11" s="9">
        <v>11597.807000000001</v>
      </c>
      <c r="F11" s="9">
        <v>11619.89136</v>
      </c>
      <c r="G11" s="9">
        <v>10813.18</v>
      </c>
      <c r="H11" s="9">
        <v>11066.54975</v>
      </c>
      <c r="I11" s="9">
        <v>10672</v>
      </c>
      <c r="J11" s="9">
        <v>11006.961499999999</v>
      </c>
      <c r="K11" s="9">
        <f>'SR22 nach Aufgabengebiet'!C217/1000</f>
        <v>11015.7201</v>
      </c>
      <c r="L11" s="9">
        <f>'SR23 nach Aufgabengebiet'!C235/1000</f>
        <v>11055.272000000001</v>
      </c>
    </row>
    <row r="12" spans="1:12" ht="10" customHeight="1">
      <c r="A12" s="13" t="s">
        <v>527</v>
      </c>
      <c r="B12" s="14">
        <v>450089.09456999996</v>
      </c>
      <c r="C12" s="14">
        <v>430739.38178999996</v>
      </c>
      <c r="D12" s="14">
        <f t="shared" ref="D12" si="8">SUM(D13:D16)</f>
        <v>430535</v>
      </c>
      <c r="E12" s="14">
        <v>434461.73</v>
      </c>
      <c r="F12" s="14">
        <v>437552.93400000001</v>
      </c>
      <c r="G12" s="14">
        <v>427989.73699999996</v>
      </c>
      <c r="H12" s="14">
        <v>526968.94680999999</v>
      </c>
      <c r="I12" s="14">
        <v>541036.51373000001</v>
      </c>
      <c r="J12" s="14">
        <v>534308.91836250003</v>
      </c>
      <c r="K12" s="14">
        <f t="shared" ref="K12" si="9">SUM(K13:K16)</f>
        <v>537997.92944327998</v>
      </c>
      <c r="L12" s="14">
        <f t="shared" ref="L12" si="10">SUM(L13:L16)</f>
        <v>533702.39421499998</v>
      </c>
    </row>
    <row r="13" spans="1:12" ht="10" customHeight="1">
      <c r="A13" s="2" t="s">
        <v>446</v>
      </c>
      <c r="B13" s="9">
        <v>56365.53757</v>
      </c>
      <c r="C13" s="9">
        <v>59736.044349999996</v>
      </c>
      <c r="D13" s="9">
        <v>60797</v>
      </c>
      <c r="E13" s="9">
        <v>62246.12</v>
      </c>
      <c r="F13" s="9">
        <v>64817</v>
      </c>
      <c r="G13" s="9">
        <v>64983.065000000002</v>
      </c>
      <c r="H13" s="9">
        <v>64706.093950000002</v>
      </c>
      <c r="I13" s="9">
        <v>65195.490279999998</v>
      </c>
      <c r="J13" s="9">
        <v>64162.856110000001</v>
      </c>
      <c r="K13" s="9">
        <f>'SR22 nach Aufgabengebiet'!C271/1000</f>
        <v>63851.30545</v>
      </c>
      <c r="L13" s="9">
        <f>'SR23 nach Aufgabengebiet'!C281/1000</f>
        <v>67802.242849999995</v>
      </c>
    </row>
    <row r="14" spans="1:12" ht="10" customHeight="1">
      <c r="A14" s="2" t="s">
        <v>371</v>
      </c>
      <c r="B14" s="9">
        <v>301328.94400000002</v>
      </c>
      <c r="C14" s="9">
        <v>295529.6311</v>
      </c>
      <c r="D14" s="9">
        <v>295436</v>
      </c>
      <c r="E14" s="9">
        <v>295491.68</v>
      </c>
      <c r="F14" s="9">
        <v>296273.24200000003</v>
      </c>
      <c r="G14" s="9">
        <v>292990.12099999998</v>
      </c>
      <c r="H14" s="9">
        <v>371642.4902</v>
      </c>
      <c r="I14" s="9">
        <v>371905.49725000001</v>
      </c>
      <c r="J14" s="9">
        <v>381774</v>
      </c>
      <c r="K14" s="9">
        <f>'SR22 nach Aufgabengebiet'!C253/1000</f>
        <v>387274</v>
      </c>
      <c r="L14" s="9">
        <f>'SR23 nach Aufgabengebiet'!C263/1000</f>
        <v>378469.59775000002</v>
      </c>
    </row>
    <row r="15" spans="1:12" ht="10" customHeight="1">
      <c r="A15" s="2" t="s">
        <v>528</v>
      </c>
      <c r="B15" s="9">
        <v>11846.057000000001</v>
      </c>
      <c r="C15" s="9">
        <v>11876.215459999999</v>
      </c>
      <c r="D15" s="9">
        <v>11967</v>
      </c>
      <c r="E15" s="9">
        <v>12165.89</v>
      </c>
      <c r="F15" s="9">
        <v>12288.153</v>
      </c>
      <c r="G15" s="9">
        <v>5283.2139999999999</v>
      </c>
      <c r="H15" s="9">
        <v>5725.48128</v>
      </c>
      <c r="I15" s="9">
        <v>8443.4339999999993</v>
      </c>
      <c r="J15" s="9">
        <v>5674.3463499999998</v>
      </c>
      <c r="K15" s="9">
        <f>('SR22 nach Aufgabengebiet'!C255-'SR22 nach Aufgabengebiet'!C263)/1000</f>
        <v>4723.079740780001</v>
      </c>
      <c r="L15" s="9">
        <f>'SR23 nach Aufgabengebiet'!C274/1000</f>
        <v>2883.83619</v>
      </c>
    </row>
    <row r="16" spans="1:12" ht="10" customHeight="1">
      <c r="A16" s="2" t="s">
        <v>9</v>
      </c>
      <c r="B16" s="9">
        <v>80548.555999999997</v>
      </c>
      <c r="C16" s="9">
        <v>63597.490879999998</v>
      </c>
      <c r="D16" s="9">
        <v>62335</v>
      </c>
      <c r="E16" s="9">
        <v>64558.04</v>
      </c>
      <c r="F16" s="9">
        <v>64174.538999999997</v>
      </c>
      <c r="G16" s="9">
        <v>64733.337</v>
      </c>
      <c r="H16" s="9">
        <v>84894.881379999992</v>
      </c>
      <c r="I16" s="9">
        <v>95492.092199999999</v>
      </c>
      <c r="J16" s="9">
        <v>82697.7159025</v>
      </c>
      <c r="K16" s="9">
        <f>('SR22 nach Aufgabengebiet'!C266)/1000</f>
        <v>82149.544252499996</v>
      </c>
      <c r="L16" s="9">
        <f>'SR23 nach Aufgabengebiet'!C276/1000</f>
        <v>84546.717424999995</v>
      </c>
    </row>
    <row r="17" spans="1:13" ht="10" customHeight="1">
      <c r="A17" s="13" t="s">
        <v>10</v>
      </c>
      <c r="B17" s="14">
        <v>2798732.3050000002</v>
      </c>
      <c r="C17" s="14">
        <v>2814866.034</v>
      </c>
      <c r="D17" s="14">
        <f t="shared" ref="D17:L17" si="11">D18</f>
        <v>2795185</v>
      </c>
      <c r="E17" s="14">
        <v>2801775.6329999999</v>
      </c>
      <c r="F17" s="14">
        <v>2806387.4180100001</v>
      </c>
      <c r="G17" s="14">
        <v>2805385.4130799999</v>
      </c>
      <c r="H17" s="14">
        <v>2814550.76266</v>
      </c>
      <c r="I17" s="14">
        <v>2811292.423</v>
      </c>
      <c r="J17" s="14">
        <v>2811288.73618</v>
      </c>
      <c r="K17" s="14">
        <f t="shared" si="11"/>
        <v>2811296.0753099998</v>
      </c>
      <c r="L17" s="14">
        <f t="shared" si="11"/>
        <v>2811233.8715900001</v>
      </c>
    </row>
    <row r="18" spans="1:13" ht="10" customHeight="1">
      <c r="A18" s="2" t="s">
        <v>11</v>
      </c>
      <c r="B18" s="9"/>
      <c r="C18" s="9">
        <v>2814866.034</v>
      </c>
      <c r="D18" s="9">
        <f>2799185-4000</f>
        <v>2795185</v>
      </c>
      <c r="E18" s="9">
        <v>2801775.6329999999</v>
      </c>
      <c r="F18" s="9">
        <v>2806387.4180100001</v>
      </c>
      <c r="G18" s="9">
        <v>2805385.4130799999</v>
      </c>
      <c r="H18" s="9">
        <v>2814550.76266</v>
      </c>
      <c r="I18" s="9">
        <v>2811292.423</v>
      </c>
      <c r="J18" s="9">
        <v>2811288.73618</v>
      </c>
      <c r="K18" s="9">
        <f>'SR22 nach Aufgabengebiet'!C273/1000</f>
        <v>2811296.0753099998</v>
      </c>
      <c r="L18" s="9">
        <f>'SR23 nach Aufgabengebiet'!C283/1000</f>
        <v>2811233.8715900001</v>
      </c>
    </row>
    <row r="19" spans="1:13" ht="10" hidden="1" customHeight="1">
      <c r="A19" s="2" t="s">
        <v>12</v>
      </c>
      <c r="B19" s="9">
        <v>2150470.946</v>
      </c>
      <c r="C19" s="9"/>
      <c r="D19" s="9"/>
      <c r="E19" s="9"/>
      <c r="F19" s="9"/>
      <c r="G19" s="9"/>
      <c r="H19" s="9"/>
      <c r="I19" s="9"/>
      <c r="J19" s="9"/>
      <c r="K19" s="9"/>
      <c r="L19" s="9"/>
    </row>
    <row r="20" spans="1:13" ht="10" hidden="1" customHeight="1">
      <c r="A20" s="2" t="s">
        <v>13</v>
      </c>
      <c r="B20" s="9">
        <v>648261.35900000005</v>
      </c>
      <c r="C20" s="9"/>
      <c r="D20" s="9"/>
      <c r="E20" s="9"/>
      <c r="F20" s="9"/>
      <c r="G20" s="9"/>
      <c r="H20" s="9"/>
      <c r="I20" s="9"/>
      <c r="J20" s="9"/>
      <c r="K20" s="9"/>
      <c r="L20" s="9"/>
    </row>
    <row r="21" spans="1:13" ht="10" customHeight="1">
      <c r="A21" s="11" t="s">
        <v>14</v>
      </c>
      <c r="B21" s="12">
        <v>267909.25790999999</v>
      </c>
      <c r="C21" s="12">
        <v>262814.56462999998</v>
      </c>
      <c r="D21" s="12">
        <f>SUM(D22:D27)</f>
        <v>281982</v>
      </c>
      <c r="E21" s="12">
        <v>275078.14</v>
      </c>
      <c r="F21" s="12">
        <v>271280.96299999999</v>
      </c>
      <c r="G21" s="12">
        <v>273881.53832500003</v>
      </c>
      <c r="H21" s="12">
        <v>184356.94484670323</v>
      </c>
      <c r="I21" s="12">
        <v>177665.85124241398</v>
      </c>
      <c r="J21" s="12">
        <v>179511.64463651361</v>
      </c>
      <c r="K21" s="12">
        <f>SUM(K22:K28)</f>
        <v>174078.47530514022</v>
      </c>
      <c r="L21" s="12">
        <f>SUM(L22:L28)</f>
        <v>206152.33688556796</v>
      </c>
      <c r="M21" s="58"/>
    </row>
    <row r="22" spans="1:13" ht="10" customHeight="1">
      <c r="A22" s="17" t="s">
        <v>15</v>
      </c>
      <c r="B22" s="9">
        <v>54236.724179999997</v>
      </c>
      <c r="C22" s="9">
        <v>55777.044629999997</v>
      </c>
      <c r="D22" s="9">
        <v>54664</v>
      </c>
      <c r="E22" s="9">
        <v>55883.67</v>
      </c>
      <c r="F22" s="9">
        <v>51863</v>
      </c>
      <c r="G22" s="9">
        <v>53270.817999999999</v>
      </c>
      <c r="H22" s="9">
        <v>52746.879993573595</v>
      </c>
      <c r="I22" s="9">
        <v>55770.526247459595</v>
      </c>
      <c r="J22" s="9">
        <v>56765.649730150995</v>
      </c>
      <c r="K22" s="9">
        <f>'SR22 nach Aufgabengebiet'!C206/1000</f>
        <v>53728.349116080004</v>
      </c>
      <c r="L22" s="9">
        <f>'SR23 nach Aufgabengebiet'!C224/1000</f>
        <v>53995.492499905602</v>
      </c>
      <c r="M22" s="58"/>
    </row>
    <row r="23" spans="1:13" ht="10" customHeight="1">
      <c r="A23" s="2" t="s">
        <v>16</v>
      </c>
      <c r="B23" s="9">
        <v>2112.8780000000002</v>
      </c>
      <c r="C23" s="9">
        <v>2055.2510000000002</v>
      </c>
      <c r="D23" s="9">
        <v>1310</v>
      </c>
      <c r="E23" s="9">
        <v>514.12</v>
      </c>
      <c r="F23" s="9">
        <v>2120</v>
      </c>
      <c r="G23" s="9">
        <v>1245.5609999999999</v>
      </c>
      <c r="H23" s="9">
        <v>1679.0098799999998</v>
      </c>
      <c r="I23" s="9">
        <v>1087.01025</v>
      </c>
      <c r="J23" s="9">
        <v>2308.01091</v>
      </c>
      <c r="K23" s="9">
        <f>'SR22 nach Aufgabengebiet'!C243/1000</f>
        <v>1968.9943000000001</v>
      </c>
      <c r="L23" s="9">
        <f>'SR23 nach Aufgabengebiet'!C253/1000</f>
        <v>1697.09123</v>
      </c>
      <c r="M23" s="58"/>
    </row>
    <row r="24" spans="1:13" ht="10" customHeight="1">
      <c r="A24" s="17" t="s">
        <v>365</v>
      </c>
      <c r="B24" s="9">
        <v>55345.852979999996</v>
      </c>
      <c r="C24" s="9">
        <v>54807.233</v>
      </c>
      <c r="D24" s="9">
        <v>55366</v>
      </c>
      <c r="E24" s="9">
        <v>53529.599999999999</v>
      </c>
      <c r="F24" s="9">
        <v>51838</v>
      </c>
      <c r="G24" s="9">
        <v>62492.415999999997</v>
      </c>
      <c r="H24" s="9">
        <v>64304.914448245057</v>
      </c>
      <c r="I24" s="9">
        <v>65604.43814788117</v>
      </c>
      <c r="J24" s="9">
        <v>66945.684440435201</v>
      </c>
      <c r="K24" s="9">
        <f>('SR22 nach Aufgabengebiet'!C263+'SR22 nach Aufgabengebiet'!C252+'SR22 nach Aufgabengebiet'!C218)/1000</f>
        <v>67558.694282580007</v>
      </c>
      <c r="L24" s="9">
        <f>'SR23 nach Aufgabengebiet'!C236/1000</f>
        <v>68454.554061238377</v>
      </c>
      <c r="M24" s="58"/>
    </row>
    <row r="25" spans="1:13" ht="10" customHeight="1">
      <c r="A25" s="2" t="s">
        <v>17</v>
      </c>
      <c r="B25" s="9">
        <v>8738.8027500000007</v>
      </c>
      <c r="C25" s="9">
        <v>8653.7030000000013</v>
      </c>
      <c r="D25" s="9">
        <v>8742</v>
      </c>
      <c r="E25" s="9">
        <v>8452</v>
      </c>
      <c r="F25" s="9">
        <v>8185</v>
      </c>
      <c r="G25" s="9">
        <v>8257.0409999999993</v>
      </c>
      <c r="H25" s="9">
        <v>8658.7746248845979</v>
      </c>
      <c r="I25" s="9">
        <v>8701.6451595731978</v>
      </c>
      <c r="J25" s="9">
        <v>8922.7631059274008</v>
      </c>
      <c r="K25" s="9">
        <f>('SR22 nach Aufgabengebiet'!C231-'SR22 nach Aufgabengebiet'!C239)/1000</f>
        <v>9166.3267672799975</v>
      </c>
      <c r="L25" s="9">
        <f>'SR23 nach Aufgabengebiet'!C250/1000</f>
        <v>9306.5437994240001</v>
      </c>
      <c r="M25" s="58"/>
    </row>
    <row r="26" spans="1:13" ht="10" hidden="1" customHeight="1">
      <c r="A26" s="2" t="s">
        <v>18</v>
      </c>
      <c r="B26" s="9">
        <v>70000</v>
      </c>
      <c r="C26" s="9">
        <v>70000</v>
      </c>
      <c r="D26" s="9">
        <v>95600</v>
      </c>
      <c r="E26" s="9">
        <v>94598.75</v>
      </c>
      <c r="F26" s="9">
        <v>94600</v>
      </c>
      <c r="G26" s="9">
        <v>94600</v>
      </c>
      <c r="H26" s="9">
        <v>5833.3</v>
      </c>
      <c r="I26" s="9">
        <v>0</v>
      </c>
      <c r="J26" s="9">
        <v>0</v>
      </c>
      <c r="K26" s="9">
        <v>0</v>
      </c>
      <c r="L26" s="9">
        <v>0</v>
      </c>
      <c r="M26" s="58"/>
    </row>
    <row r="27" spans="1:13" ht="10" customHeight="1">
      <c r="A27" s="2" t="s">
        <v>19</v>
      </c>
      <c r="B27" s="9">
        <v>77475</v>
      </c>
      <c r="C27" s="9">
        <v>71521.332999999999</v>
      </c>
      <c r="D27" s="9">
        <v>66300</v>
      </c>
      <c r="E27" s="9">
        <v>62100</v>
      </c>
      <c r="F27" s="9">
        <v>63800</v>
      </c>
      <c r="G27" s="9">
        <v>54700</v>
      </c>
      <c r="H27" s="9">
        <v>52300</v>
      </c>
      <c r="I27" s="9">
        <v>47700</v>
      </c>
      <c r="J27" s="9">
        <v>46200</v>
      </c>
      <c r="K27" s="9">
        <v>43200</v>
      </c>
      <c r="L27" s="9">
        <f>'SR23 nach Aufgabengebiet'!C286/1000</f>
        <v>73997.633329999997</v>
      </c>
      <c r="M27" s="58"/>
    </row>
    <row r="28" spans="1:13" ht="10" customHeight="1">
      <c r="A28" s="2" t="s">
        <v>24</v>
      </c>
      <c r="B28" s="9"/>
      <c r="C28" s="9"/>
      <c r="D28" s="9"/>
      <c r="E28" s="9"/>
      <c r="F28" s="9">
        <v>-1125.037</v>
      </c>
      <c r="G28" s="18">
        <v>-684.29767499999991</v>
      </c>
      <c r="H28" s="18">
        <v>-1165.9340999999999</v>
      </c>
      <c r="I28" s="18">
        <v>-1197.7685624999999</v>
      </c>
      <c r="J28" s="18">
        <v>-1630.4635499999999</v>
      </c>
      <c r="K28" s="18">
        <f>('SR22 nach Aufgabengebiet'!C230+'SR22 nach Aufgabengebiet'!C274)/1000-58.4762002998032</f>
        <v>-1543.889160799803</v>
      </c>
      <c r="L28" s="18">
        <f>('SR23 nach Aufgabengebiet'!C284+'SR23 nach Aufgabengebiet'!C240)/1000</f>
        <v>-1298.9780349999999</v>
      </c>
      <c r="M28" s="58"/>
    </row>
    <row r="29" spans="1:13" ht="10" customHeight="1">
      <c r="A29" s="8" t="s">
        <v>20</v>
      </c>
      <c r="B29" s="10">
        <v>145488.49509999997</v>
      </c>
      <c r="C29" s="10">
        <v>146835.83030500001</v>
      </c>
      <c r="D29" s="10">
        <f t="shared" ref="D29" si="12">SUM(D30:D32)</f>
        <v>150021.96100000001</v>
      </c>
      <c r="E29" s="10">
        <v>147671.63447800002</v>
      </c>
      <c r="F29" s="10">
        <v>144082</v>
      </c>
      <c r="G29" s="10">
        <v>145365.94500000004</v>
      </c>
      <c r="H29" s="10">
        <v>150101.6622015</v>
      </c>
      <c r="I29" s="10">
        <v>153888.58637389998</v>
      </c>
      <c r="J29" s="10">
        <v>157217.63986830003</v>
      </c>
      <c r="K29" s="10">
        <f t="shared" ref="K29" si="13">SUM(K30:K32)</f>
        <v>159505.39237750001</v>
      </c>
      <c r="L29" s="10">
        <f t="shared" ref="L29" si="14">SUM(L30:L32)</f>
        <v>161193.94737780001</v>
      </c>
    </row>
    <row r="30" spans="1:13" ht="10" customHeight="1">
      <c r="A30" s="2" t="s">
        <v>21</v>
      </c>
      <c r="B30" s="9">
        <v>81967.139099999986</v>
      </c>
      <c r="C30" s="9">
        <v>81880.782305000001</v>
      </c>
      <c r="D30" s="9">
        <v>85439.960999999996</v>
      </c>
      <c r="E30" s="9">
        <v>84201.496478000001</v>
      </c>
      <c r="F30" s="9">
        <v>81680</v>
      </c>
      <c r="G30" s="9">
        <v>82167.195000000007</v>
      </c>
      <c r="H30" s="9">
        <v>86006.924923999992</v>
      </c>
      <c r="I30" s="9">
        <v>87671.071602399985</v>
      </c>
      <c r="J30" s="9">
        <v>90969.222080799998</v>
      </c>
      <c r="K30" s="9">
        <f>'SR22 nach Aufgabengebiet'!C105/1000</f>
        <v>94050.842989000012</v>
      </c>
      <c r="L30" s="9">
        <f>'SR23 nach Aufgabengebiet'!C104/1000</f>
        <v>96204.266104800001</v>
      </c>
    </row>
    <row r="31" spans="1:13" ht="10" customHeight="1">
      <c r="A31" s="2" t="s">
        <v>22</v>
      </c>
      <c r="B31" s="9">
        <v>55971.233</v>
      </c>
      <c r="C31" s="9">
        <v>57596.358</v>
      </c>
      <c r="D31" s="9">
        <v>57140</v>
      </c>
      <c r="E31" s="9">
        <v>56540.658000000003</v>
      </c>
      <c r="F31" s="9">
        <v>55161</v>
      </c>
      <c r="G31" s="9">
        <v>55527.319000000003</v>
      </c>
      <c r="H31" s="9">
        <v>56332.071277499999</v>
      </c>
      <c r="I31" s="9">
        <v>58019.514771499998</v>
      </c>
      <c r="J31" s="9">
        <v>58054.247787500004</v>
      </c>
      <c r="K31" s="9">
        <f>'SR22 nach Aufgabengebiet'!C145/1000</f>
        <v>57340.549388500003</v>
      </c>
      <c r="L31" s="9">
        <f>'SR23 nach Aufgabengebiet'!C147/1000</f>
        <v>56799.234273000002</v>
      </c>
    </row>
    <row r="32" spans="1:13" ht="10" customHeight="1">
      <c r="A32" s="15" t="s">
        <v>23</v>
      </c>
      <c r="B32" s="16">
        <v>7550.1229999999996</v>
      </c>
      <c r="C32" s="16">
        <v>7358.69</v>
      </c>
      <c r="D32" s="16">
        <v>7442</v>
      </c>
      <c r="E32" s="16">
        <v>6929.48</v>
      </c>
      <c r="F32" s="16">
        <v>7241</v>
      </c>
      <c r="G32" s="16">
        <v>7671.4309999999996</v>
      </c>
      <c r="H32" s="16">
        <v>7762.6660000000002</v>
      </c>
      <c r="I32" s="16">
        <v>8198</v>
      </c>
      <c r="J32" s="16">
        <v>8194.17</v>
      </c>
      <c r="K32" s="16">
        <v>8114</v>
      </c>
      <c r="L32" s="16">
        <v>8190.4470000000001</v>
      </c>
    </row>
    <row r="34" spans="1:12" ht="22.5" customHeight="1">
      <c r="A34" s="59" t="s">
        <v>450</v>
      </c>
      <c r="B34" s="59"/>
      <c r="C34" s="59"/>
      <c r="D34" s="59"/>
      <c r="E34" s="59"/>
      <c r="F34" s="59"/>
      <c r="G34" s="59"/>
      <c r="H34" s="59"/>
      <c r="I34" s="59"/>
      <c r="J34" s="59"/>
      <c r="K34" s="59"/>
      <c r="L34" s="59"/>
    </row>
    <row r="35" spans="1:12" ht="43" customHeight="1">
      <c r="A35" s="59" t="s">
        <v>461</v>
      </c>
      <c r="B35" s="59"/>
      <c r="C35" s="59"/>
      <c r="D35" s="59"/>
      <c r="E35" s="59"/>
      <c r="F35" s="59"/>
      <c r="G35" s="59"/>
      <c r="H35" s="59"/>
      <c r="I35" s="59"/>
      <c r="J35" s="59"/>
      <c r="K35" s="59"/>
      <c r="L35" s="59"/>
    </row>
    <row r="36" spans="1:12" ht="10" customHeight="1">
      <c r="A36" s="3" t="s">
        <v>0</v>
      </c>
    </row>
  </sheetData>
  <mergeCells count="3">
    <mergeCell ref="A1:J1"/>
    <mergeCell ref="A34:L34"/>
    <mergeCell ref="A35:L35"/>
  </mergeCells>
  <phoneticPr fontId="3" type="noConversion"/>
  <pageMargins left="0.79" right="0.79" top="0.98" bottom="0.98" header="0.5" footer="0.5"/>
  <pageSetup paperSize="9" orientation="portrait" horizontalDpi="4294967292" verticalDpi="4294967292" r:id="rId1"/>
  <headerFooter alignWithMargins="0"/>
  <customProperties>
    <customPr name="_pios_id" r:id="rId2"/>
    <customPr name="EpmWorksheetKeyString_GUID" r:id="rId3"/>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437D41-AC51-4724-AED9-61A5C156635D}">
  <sheetPr>
    <outlinePr summaryBelow="0"/>
    <pageSetUpPr fitToPage="1"/>
  </sheetPr>
  <dimension ref="A1:P311"/>
  <sheetViews>
    <sheetView zoomScaleNormal="100" workbookViewId="0">
      <pane ySplit="5" topLeftCell="A215" activePane="bottomLeft" state="frozen"/>
      <selection pane="bottomLeft" activeCell="C223" sqref="C223"/>
    </sheetView>
  </sheetViews>
  <sheetFormatPr baseColWidth="10" defaultColWidth="10.33203125" defaultRowHeight="12.75" customHeight="1"/>
  <cols>
    <col min="1" max="1" width="19.33203125" style="21" bestFit="1" customWidth="1"/>
    <col min="2" max="2" width="49.5" style="21" bestFit="1" customWidth="1"/>
    <col min="3" max="3" width="11.1640625" style="21" bestFit="1" customWidth="1"/>
    <col min="4" max="4" width="13.1640625" style="21" bestFit="1" customWidth="1"/>
    <col min="5" max="5" width="11.1640625" style="21" bestFit="1" customWidth="1"/>
    <col min="6" max="6" width="13.1640625" style="21" bestFit="1" customWidth="1"/>
    <col min="7" max="7" width="14.6640625" style="21" bestFit="1" customWidth="1"/>
    <col min="8" max="8" width="11.1640625" style="21" bestFit="1" customWidth="1"/>
    <col min="9" max="9" width="10.33203125" style="21" bestFit="1" customWidth="1"/>
    <col min="10" max="10" width="11.83203125" style="21" bestFit="1" customWidth="1"/>
    <col min="11" max="11" width="11.1640625" style="21" bestFit="1" customWidth="1"/>
    <col min="12" max="12" width="10.33203125" style="21" bestFit="1" customWidth="1"/>
    <col min="13" max="13" width="11.83203125" style="21" bestFit="1" customWidth="1"/>
    <col min="14" max="14" width="16.83203125" style="21" bestFit="1" customWidth="1"/>
    <col min="15" max="15" width="10.33203125" style="21" bestFit="1" customWidth="1"/>
    <col min="16" max="16" width="13.6640625" style="21" bestFit="1" customWidth="1"/>
    <col min="17" max="24" width="10.83203125" style="21" customWidth="1"/>
    <col min="25" max="16384" width="10.33203125" style="21"/>
  </cols>
  <sheetData>
    <row r="1" spans="1:16" ht="15" customHeight="1">
      <c r="A1" s="19" t="s">
        <v>516</v>
      </c>
      <c r="B1" s="20"/>
      <c r="C1" s="20"/>
      <c r="D1" s="20"/>
      <c r="E1" s="20"/>
      <c r="F1" s="20"/>
      <c r="G1" s="20"/>
      <c r="H1" s="20"/>
      <c r="I1" s="20"/>
    </row>
    <row r="2" spans="1:16" ht="15" customHeight="1">
      <c r="A2" s="22" t="s">
        <v>26</v>
      </c>
      <c r="H2" s="20"/>
      <c r="I2" s="20"/>
    </row>
    <row r="3" spans="1:16" ht="12.75" customHeight="1">
      <c r="A3" s="23"/>
      <c r="B3" s="20"/>
      <c r="C3" s="20"/>
      <c r="D3" s="20"/>
      <c r="E3" s="20"/>
      <c r="F3" s="20"/>
      <c r="G3" s="20"/>
      <c r="H3" s="20"/>
      <c r="I3" s="20"/>
    </row>
    <row r="4" spans="1:16" ht="42">
      <c r="A4" s="24" t="s">
        <v>26</v>
      </c>
      <c r="B4" s="24" t="s">
        <v>26</v>
      </c>
      <c r="C4" s="25" t="s">
        <v>517</v>
      </c>
      <c r="D4" s="25" t="s">
        <v>482</v>
      </c>
      <c r="E4" s="25" t="s">
        <v>469</v>
      </c>
      <c r="F4" s="25" t="s">
        <v>518</v>
      </c>
      <c r="G4" s="25" t="s">
        <v>519</v>
      </c>
      <c r="H4" s="25" t="s">
        <v>484</v>
      </c>
      <c r="I4" s="25" t="s">
        <v>471</v>
      </c>
      <c r="J4" s="25" t="s">
        <v>485</v>
      </c>
      <c r="K4" s="25" t="s">
        <v>520</v>
      </c>
      <c r="L4" s="25" t="s">
        <v>487</v>
      </c>
      <c r="M4" s="25" t="s">
        <v>521</v>
      </c>
      <c r="N4" s="25" t="s">
        <v>522</v>
      </c>
      <c r="O4" s="25" t="s">
        <v>523</v>
      </c>
      <c r="P4" s="25" t="s">
        <v>524</v>
      </c>
    </row>
    <row r="5" spans="1:16" ht="14">
      <c r="A5" s="24" t="s">
        <v>27</v>
      </c>
      <c r="B5" s="24" t="s">
        <v>26</v>
      </c>
      <c r="C5" s="25" t="s">
        <v>28</v>
      </c>
      <c r="D5" s="25" t="s">
        <v>28</v>
      </c>
      <c r="E5" s="25" t="s">
        <v>28</v>
      </c>
      <c r="F5" s="25" t="s">
        <v>28</v>
      </c>
      <c r="G5" s="25" t="s">
        <v>28</v>
      </c>
      <c r="H5" s="25" t="s">
        <v>28</v>
      </c>
      <c r="I5" s="25" t="s">
        <v>28</v>
      </c>
      <c r="J5" s="25" t="s">
        <v>28</v>
      </c>
      <c r="K5" s="25" t="s">
        <v>28</v>
      </c>
      <c r="L5" s="25" t="s">
        <v>28</v>
      </c>
      <c r="M5" s="25" t="s">
        <v>28</v>
      </c>
      <c r="N5" s="25" t="s">
        <v>28</v>
      </c>
      <c r="O5" s="25" t="s">
        <v>28</v>
      </c>
      <c r="P5" s="25" t="s">
        <v>28</v>
      </c>
    </row>
    <row r="6" spans="1:16" ht="13">
      <c r="A6" s="26" t="s">
        <v>29</v>
      </c>
      <c r="B6" s="27" t="s">
        <v>30</v>
      </c>
      <c r="C6" s="28">
        <v>81037932429.169998</v>
      </c>
      <c r="D6" s="28">
        <v>85707042900</v>
      </c>
      <c r="E6" s="28">
        <v>89430348400</v>
      </c>
      <c r="F6" s="28">
        <v>3599338800</v>
      </c>
      <c r="G6" s="28">
        <v>-85831009600</v>
      </c>
      <c r="H6" s="28">
        <v>92988148500</v>
      </c>
      <c r="I6" s="28">
        <v>3599983300</v>
      </c>
      <c r="J6" s="28">
        <v>-89388165200</v>
      </c>
      <c r="K6" s="28">
        <v>91390396800</v>
      </c>
      <c r="L6" s="28">
        <v>3599846100</v>
      </c>
      <c r="M6" s="28">
        <v>-87790550700</v>
      </c>
      <c r="N6" s="28">
        <v>92304300768</v>
      </c>
      <c r="O6" s="28">
        <v>3598830400</v>
      </c>
      <c r="P6" s="28">
        <v>-88705470368</v>
      </c>
    </row>
    <row r="7" spans="1:16" ht="13">
      <c r="A7" s="29" t="s">
        <v>31</v>
      </c>
      <c r="B7" s="30" t="s">
        <v>32</v>
      </c>
      <c r="C7" s="28">
        <v>3424567049.4204402</v>
      </c>
      <c r="D7" s="28">
        <v>3609289934.6440001</v>
      </c>
      <c r="E7" s="28">
        <v>3543500289.454</v>
      </c>
      <c r="F7" s="28"/>
      <c r="G7" s="28">
        <v>-3543500289.454</v>
      </c>
      <c r="H7" s="28">
        <v>3509178026.007</v>
      </c>
      <c r="I7" s="28"/>
      <c r="J7" s="28">
        <v>-3509178026.007</v>
      </c>
      <c r="K7" s="28">
        <v>3521159818.5500002</v>
      </c>
      <c r="L7" s="28"/>
      <c r="M7" s="28">
        <v>-3521159818.5500002</v>
      </c>
      <c r="N7" s="28">
        <v>3556371416.7354999</v>
      </c>
      <c r="O7" s="28"/>
      <c r="P7" s="28">
        <v>-3556371416.7354999</v>
      </c>
    </row>
    <row r="8" spans="1:16" ht="13">
      <c r="A8" s="31" t="s">
        <v>33</v>
      </c>
      <c r="B8" s="32" t="s">
        <v>34</v>
      </c>
      <c r="C8" s="28">
        <v>279988069.53617519</v>
      </c>
      <c r="D8" s="28">
        <v>368663722.30000001</v>
      </c>
      <c r="E8" s="28">
        <v>365138402.10000002</v>
      </c>
      <c r="F8" s="28"/>
      <c r="G8" s="28">
        <v>-365138402.10000002</v>
      </c>
      <c r="H8" s="28">
        <v>366150362.20999998</v>
      </c>
      <c r="I8" s="28"/>
      <c r="J8" s="28">
        <v>-366150362.20999998</v>
      </c>
      <c r="K8" s="28">
        <v>369663346.98799998</v>
      </c>
      <c r="L8" s="28"/>
      <c r="M8" s="28">
        <v>-369663346.98799998</v>
      </c>
      <c r="N8" s="28">
        <v>373359980.45788002</v>
      </c>
      <c r="O8" s="28"/>
      <c r="P8" s="28">
        <v>-373359980.45788002</v>
      </c>
    </row>
    <row r="9" spans="1:16" ht="13">
      <c r="A9" s="33" t="s">
        <v>35</v>
      </c>
      <c r="B9" s="34" t="s">
        <v>36</v>
      </c>
      <c r="C9" s="28">
        <v>143596582.5188016</v>
      </c>
      <c r="D9" s="28">
        <v>149125372.69400001</v>
      </c>
      <c r="E9" s="28">
        <v>145281373.56</v>
      </c>
      <c r="F9" s="28"/>
      <c r="G9" s="28">
        <v>-145281373.56</v>
      </c>
      <c r="H9" s="28">
        <v>144868284.07300001</v>
      </c>
      <c r="I9" s="28"/>
      <c r="J9" s="28">
        <v>-144868284.07300001</v>
      </c>
      <c r="K9" s="28">
        <v>145694796.38999999</v>
      </c>
      <c r="L9" s="28"/>
      <c r="M9" s="28">
        <v>-145694796.38999999</v>
      </c>
      <c r="N9" s="28">
        <v>147151744.35389999</v>
      </c>
      <c r="O9" s="28"/>
      <c r="P9" s="28">
        <v>-147151744.35389999</v>
      </c>
    </row>
    <row r="10" spans="1:16" ht="13">
      <c r="A10" s="33" t="s">
        <v>37</v>
      </c>
      <c r="B10" s="34" t="s">
        <v>38</v>
      </c>
      <c r="C10" s="28">
        <v>10514233.8576704</v>
      </c>
      <c r="D10" s="28">
        <v>12273912.122</v>
      </c>
      <c r="E10" s="28">
        <v>12379932.892000001</v>
      </c>
      <c r="F10" s="28"/>
      <c r="G10" s="28">
        <v>-12379932.892000001</v>
      </c>
      <c r="H10" s="28">
        <v>12495195.738</v>
      </c>
      <c r="I10" s="28"/>
      <c r="J10" s="28">
        <v>-12495195.738</v>
      </c>
      <c r="K10" s="28">
        <v>12621874.085999999</v>
      </c>
      <c r="L10" s="28"/>
      <c r="M10" s="28">
        <v>-12621874.085999999</v>
      </c>
      <c r="N10" s="28">
        <v>12748092.826859999</v>
      </c>
      <c r="O10" s="28"/>
      <c r="P10" s="28">
        <v>-12748092.826859999</v>
      </c>
    </row>
    <row r="11" spans="1:16" ht="13">
      <c r="A11" s="33" t="s">
        <v>39</v>
      </c>
      <c r="B11" s="34" t="s">
        <v>40</v>
      </c>
      <c r="C11" s="28">
        <v>64593213.396716803</v>
      </c>
      <c r="D11" s="28">
        <v>62216397.983999997</v>
      </c>
      <c r="E11" s="28">
        <v>62444354.359999999</v>
      </c>
      <c r="F11" s="28"/>
      <c r="G11" s="28">
        <v>-62444354.359999999</v>
      </c>
      <c r="H11" s="28">
        <v>61831691.758000001</v>
      </c>
      <c r="I11" s="28"/>
      <c r="J11" s="28">
        <v>-61831691.758000001</v>
      </c>
      <c r="K11" s="28">
        <v>62813763.026000001</v>
      </c>
      <c r="L11" s="28"/>
      <c r="M11" s="28">
        <v>-62813763.026000001</v>
      </c>
      <c r="N11" s="28">
        <v>63441900.656259999</v>
      </c>
      <c r="O11" s="28"/>
      <c r="P11" s="28">
        <v>-63441900.656259999</v>
      </c>
    </row>
    <row r="12" spans="1:16" ht="13">
      <c r="A12" s="33" t="s">
        <v>41</v>
      </c>
      <c r="B12" s="34" t="s">
        <v>42</v>
      </c>
      <c r="C12" s="28">
        <v>61284039.762986392</v>
      </c>
      <c r="D12" s="28">
        <v>145048039.5</v>
      </c>
      <c r="E12" s="28">
        <v>145032741.28799999</v>
      </c>
      <c r="F12" s="28"/>
      <c r="G12" s="28">
        <v>-145032741.28799999</v>
      </c>
      <c r="H12" s="28">
        <v>146955190.641</v>
      </c>
      <c r="I12" s="28"/>
      <c r="J12" s="28">
        <v>-146955190.641</v>
      </c>
      <c r="K12" s="28">
        <v>148532913.486</v>
      </c>
      <c r="L12" s="28"/>
      <c r="M12" s="28">
        <v>-148532913.486</v>
      </c>
      <c r="N12" s="28">
        <v>150018242.62086001</v>
      </c>
      <c r="O12" s="28"/>
      <c r="P12" s="28">
        <v>-150018242.62086001</v>
      </c>
    </row>
    <row r="13" spans="1:16" ht="13">
      <c r="A13" s="31" t="s">
        <v>43</v>
      </c>
      <c r="B13" s="32" t="s">
        <v>44</v>
      </c>
      <c r="C13" s="28">
        <v>595110212.54784322</v>
      </c>
      <c r="D13" s="28">
        <v>642762761.42999995</v>
      </c>
      <c r="E13" s="28">
        <v>611132789.22599995</v>
      </c>
      <c r="F13" s="28"/>
      <c r="G13" s="28">
        <v>-611132789.22599995</v>
      </c>
      <c r="H13" s="28">
        <v>593933397.29799998</v>
      </c>
      <c r="I13" s="28"/>
      <c r="J13" s="28">
        <v>-593933397.29799998</v>
      </c>
      <c r="K13" s="28">
        <v>606998860.99600005</v>
      </c>
      <c r="L13" s="28"/>
      <c r="M13" s="28">
        <v>-606998860.99600005</v>
      </c>
      <c r="N13" s="28">
        <v>613068849.60596001</v>
      </c>
      <c r="O13" s="28"/>
      <c r="P13" s="28">
        <v>-613068849.60596001</v>
      </c>
    </row>
    <row r="14" spans="1:16" ht="13">
      <c r="A14" s="33" t="s">
        <v>45</v>
      </c>
      <c r="B14" s="34" t="s">
        <v>46</v>
      </c>
      <c r="C14" s="28">
        <v>595110212.54784322</v>
      </c>
      <c r="D14" s="28">
        <v>642762761.42999995</v>
      </c>
      <c r="E14" s="28">
        <v>611132789.22599995</v>
      </c>
      <c r="F14" s="28"/>
      <c r="G14" s="28">
        <v>-611132789.22599995</v>
      </c>
      <c r="H14" s="28">
        <v>593933397.29799998</v>
      </c>
      <c r="I14" s="28"/>
      <c r="J14" s="28">
        <v>-593933397.29799998</v>
      </c>
      <c r="K14" s="28">
        <v>606998860.99600005</v>
      </c>
      <c r="L14" s="28"/>
      <c r="M14" s="28">
        <v>-606998860.99600005</v>
      </c>
      <c r="N14" s="28">
        <v>613068849.60596001</v>
      </c>
      <c r="O14" s="28"/>
      <c r="P14" s="28">
        <v>-613068849.60596001</v>
      </c>
    </row>
    <row r="15" spans="1:16" ht="13">
      <c r="A15" s="31" t="s">
        <v>47</v>
      </c>
      <c r="B15" s="32" t="s">
        <v>48</v>
      </c>
      <c r="C15" s="28">
        <v>119780076.25946718</v>
      </c>
      <c r="D15" s="28">
        <v>195369494.984</v>
      </c>
      <c r="E15" s="28">
        <v>204334366.38999999</v>
      </c>
      <c r="F15" s="28"/>
      <c r="G15" s="28">
        <v>-204334366.38999999</v>
      </c>
      <c r="H15" s="28">
        <v>232992657.28799999</v>
      </c>
      <c r="I15" s="28"/>
      <c r="J15" s="28">
        <v>-232992657.28799999</v>
      </c>
      <c r="K15" s="28">
        <v>237786469.495</v>
      </c>
      <c r="L15" s="28"/>
      <c r="M15" s="28">
        <v>-237786469.495</v>
      </c>
      <c r="N15" s="28">
        <v>240164334.18994999</v>
      </c>
      <c r="O15" s="28"/>
      <c r="P15" s="28">
        <v>-240164334.18994999</v>
      </c>
    </row>
    <row r="16" spans="1:16" ht="13">
      <c r="A16" s="33" t="s">
        <v>49</v>
      </c>
      <c r="B16" s="34" t="s">
        <v>50</v>
      </c>
      <c r="C16" s="28">
        <v>56213864.087136</v>
      </c>
      <c r="D16" s="28">
        <v>66453958.681999996</v>
      </c>
      <c r="E16" s="28">
        <v>60172065.446000002</v>
      </c>
      <c r="F16" s="28"/>
      <c r="G16" s="28">
        <v>-60172065.446000002</v>
      </c>
      <c r="H16" s="28">
        <v>60574131.963</v>
      </c>
      <c r="I16" s="28"/>
      <c r="J16" s="28">
        <v>-60574131.963</v>
      </c>
      <c r="K16" s="28">
        <v>60890351.660999998</v>
      </c>
      <c r="L16" s="28"/>
      <c r="M16" s="28">
        <v>-60890351.660999998</v>
      </c>
      <c r="N16" s="28">
        <v>61499255.177610002</v>
      </c>
      <c r="O16" s="28"/>
      <c r="P16" s="28">
        <v>-61499255.177610002</v>
      </c>
    </row>
    <row r="17" spans="1:16" ht="13">
      <c r="A17" s="33" t="s">
        <v>51</v>
      </c>
      <c r="B17" s="34" t="s">
        <v>52</v>
      </c>
      <c r="C17" s="28">
        <v>30253703.802996799</v>
      </c>
      <c r="D17" s="28">
        <v>32664454.541999999</v>
      </c>
      <c r="E17" s="28">
        <v>33881377.828000002</v>
      </c>
      <c r="F17" s="28"/>
      <c r="G17" s="28">
        <v>-33881377.828000002</v>
      </c>
      <c r="H17" s="28">
        <v>33464603.451000001</v>
      </c>
      <c r="I17" s="28"/>
      <c r="J17" s="28">
        <v>-33464603.451000001</v>
      </c>
      <c r="K17" s="28">
        <v>35016458.556000002</v>
      </c>
      <c r="L17" s="28"/>
      <c r="M17" s="28">
        <v>-35016458.556000002</v>
      </c>
      <c r="N17" s="28">
        <v>35366623.141560003</v>
      </c>
      <c r="O17" s="28"/>
      <c r="P17" s="28">
        <v>-35366623.141560003</v>
      </c>
    </row>
    <row r="18" spans="1:16" ht="13">
      <c r="A18" s="33" t="s">
        <v>53</v>
      </c>
      <c r="B18" s="34" t="s">
        <v>54</v>
      </c>
      <c r="C18" s="28">
        <v>33312508.3693344</v>
      </c>
      <c r="D18" s="28">
        <v>96251081.760000005</v>
      </c>
      <c r="E18" s="28">
        <v>110280923.116</v>
      </c>
      <c r="F18" s="28"/>
      <c r="G18" s="28">
        <v>-110280923.116</v>
      </c>
      <c r="H18" s="28">
        <v>138953921.87400001</v>
      </c>
      <c r="I18" s="28"/>
      <c r="J18" s="28">
        <v>-138953921.87400001</v>
      </c>
      <c r="K18" s="28">
        <v>141879659.278</v>
      </c>
      <c r="L18" s="28"/>
      <c r="M18" s="28">
        <v>-141879659.278</v>
      </c>
      <c r="N18" s="28">
        <v>143298455.87077999</v>
      </c>
      <c r="O18" s="28"/>
      <c r="P18" s="28">
        <v>-143298455.87077999</v>
      </c>
    </row>
    <row r="19" spans="1:16" ht="13">
      <c r="A19" s="31" t="s">
        <v>55</v>
      </c>
      <c r="B19" s="32" t="s">
        <v>56</v>
      </c>
      <c r="C19" s="28">
        <v>1681793603.6267149</v>
      </c>
      <c r="D19" s="28">
        <v>1623994781.786</v>
      </c>
      <c r="E19" s="28">
        <v>1587311014.8859999</v>
      </c>
      <c r="F19" s="28"/>
      <c r="G19" s="28">
        <v>-1587311014.8859999</v>
      </c>
      <c r="H19" s="28">
        <v>1556758493.5969999</v>
      </c>
      <c r="I19" s="28"/>
      <c r="J19" s="28">
        <v>-1556758493.5969999</v>
      </c>
      <c r="K19" s="28">
        <v>1549436712.336</v>
      </c>
      <c r="L19" s="28"/>
      <c r="M19" s="28">
        <v>-1549436712.336</v>
      </c>
      <c r="N19" s="28">
        <v>1564931079.4593599</v>
      </c>
      <c r="O19" s="28"/>
      <c r="P19" s="28">
        <v>-1564931079.4593599</v>
      </c>
    </row>
    <row r="20" spans="1:16" ht="13">
      <c r="A20" s="33" t="s">
        <v>57</v>
      </c>
      <c r="B20" s="34" t="s">
        <v>58</v>
      </c>
      <c r="C20" s="28">
        <v>15309130.9444288</v>
      </c>
      <c r="D20" s="28">
        <v>16190898.060000001</v>
      </c>
      <c r="E20" s="28">
        <v>16336767.418</v>
      </c>
      <c r="F20" s="28"/>
      <c r="G20" s="28">
        <v>-16336767.418</v>
      </c>
      <c r="H20" s="28">
        <v>16660532.914999999</v>
      </c>
      <c r="I20" s="28"/>
      <c r="J20" s="28">
        <v>-16660532.914999999</v>
      </c>
      <c r="K20" s="28">
        <v>16840749.004999999</v>
      </c>
      <c r="L20" s="28"/>
      <c r="M20" s="28">
        <v>-16840749.004999999</v>
      </c>
      <c r="N20" s="28">
        <v>17009156.495049998</v>
      </c>
      <c r="O20" s="28"/>
      <c r="P20" s="28">
        <v>-17009156.495049998</v>
      </c>
    </row>
    <row r="21" spans="1:16" ht="13">
      <c r="A21" s="33" t="s">
        <v>59</v>
      </c>
      <c r="B21" s="34" t="s">
        <v>60</v>
      </c>
      <c r="C21" s="28">
        <v>908709338.05004799</v>
      </c>
      <c r="D21" s="28">
        <v>849534284.88600004</v>
      </c>
      <c r="E21" s="28">
        <v>808070846.40400004</v>
      </c>
      <c r="F21" s="28"/>
      <c r="G21" s="28">
        <v>-808070846.40400004</v>
      </c>
      <c r="H21" s="28">
        <v>804707533.50399995</v>
      </c>
      <c r="I21" s="28"/>
      <c r="J21" s="28">
        <v>-804707533.50399995</v>
      </c>
      <c r="K21" s="28">
        <v>787886137.24199998</v>
      </c>
      <c r="L21" s="28"/>
      <c r="M21" s="28">
        <v>-787886137.24199998</v>
      </c>
      <c r="N21" s="28">
        <v>795764998.61442006</v>
      </c>
      <c r="O21" s="28"/>
      <c r="P21" s="28">
        <v>-795764998.61442006</v>
      </c>
    </row>
    <row r="22" spans="1:16" ht="13">
      <c r="A22" s="33" t="s">
        <v>61</v>
      </c>
      <c r="B22" s="34" t="s">
        <v>62</v>
      </c>
      <c r="C22" s="28">
        <v>742912786.54671836</v>
      </c>
      <c r="D22" s="28">
        <v>743476585.06200004</v>
      </c>
      <c r="E22" s="28">
        <v>747765888.85800004</v>
      </c>
      <c r="F22" s="28"/>
      <c r="G22" s="28">
        <v>-747765888.85800004</v>
      </c>
      <c r="H22" s="28">
        <v>720041408.37199998</v>
      </c>
      <c r="I22" s="28"/>
      <c r="J22" s="28">
        <v>-720041408.37199998</v>
      </c>
      <c r="K22" s="28">
        <v>729254731.96599996</v>
      </c>
      <c r="L22" s="28"/>
      <c r="M22" s="28">
        <v>-729254731.96599996</v>
      </c>
      <c r="N22" s="28">
        <v>736547279.28566003</v>
      </c>
      <c r="O22" s="28"/>
      <c r="P22" s="28">
        <v>-736547279.28566003</v>
      </c>
    </row>
    <row r="23" spans="1:16" ht="13">
      <c r="A23" s="33" t="s">
        <v>63</v>
      </c>
      <c r="B23" s="34" t="s">
        <v>64</v>
      </c>
      <c r="C23" s="28">
        <v>14862348.085519999</v>
      </c>
      <c r="D23" s="28">
        <v>14793013.778000001</v>
      </c>
      <c r="E23" s="28">
        <v>15137512.206</v>
      </c>
      <c r="F23" s="28"/>
      <c r="G23" s="28">
        <v>-15137512.206</v>
      </c>
      <c r="H23" s="28">
        <v>15349018.806</v>
      </c>
      <c r="I23" s="28"/>
      <c r="J23" s="28">
        <v>-15349018.806</v>
      </c>
      <c r="K23" s="28">
        <v>15455094.123</v>
      </c>
      <c r="L23" s="28"/>
      <c r="M23" s="28">
        <v>-15455094.123</v>
      </c>
      <c r="N23" s="28">
        <v>15609645.064230001</v>
      </c>
      <c r="O23" s="28"/>
      <c r="P23" s="28">
        <v>-15609645.064230001</v>
      </c>
    </row>
    <row r="24" spans="1:16" ht="13">
      <c r="A24" s="31" t="s">
        <v>65</v>
      </c>
      <c r="B24" s="32" t="s">
        <v>66</v>
      </c>
      <c r="C24" s="28">
        <v>367168510.33165443</v>
      </c>
      <c r="D24" s="28">
        <v>356647296.98400003</v>
      </c>
      <c r="E24" s="28">
        <v>350196626.97600001</v>
      </c>
      <c r="F24" s="28"/>
      <c r="G24" s="28">
        <v>-350196626.97600001</v>
      </c>
      <c r="H24" s="28">
        <v>343126483.03600001</v>
      </c>
      <c r="I24" s="28"/>
      <c r="J24" s="28">
        <v>-343126483.03600001</v>
      </c>
      <c r="K24" s="28">
        <v>339589408.25599998</v>
      </c>
      <c r="L24" s="28"/>
      <c r="M24" s="28">
        <v>-339589408.25599998</v>
      </c>
      <c r="N24" s="28">
        <v>342985302.33855999</v>
      </c>
      <c r="O24" s="28"/>
      <c r="P24" s="28">
        <v>-342985302.33855999</v>
      </c>
    </row>
    <row r="25" spans="1:16" ht="13">
      <c r="A25" s="33" t="s">
        <v>67</v>
      </c>
      <c r="B25" s="34" t="s">
        <v>68</v>
      </c>
      <c r="C25" s="28">
        <v>161452091.59253281</v>
      </c>
      <c r="D25" s="28">
        <v>153283640.66600001</v>
      </c>
      <c r="E25" s="28">
        <v>150085776.574</v>
      </c>
      <c r="F25" s="28"/>
      <c r="G25" s="28">
        <v>-150085776.574</v>
      </c>
      <c r="H25" s="28">
        <v>147126551.16100001</v>
      </c>
      <c r="I25" s="28"/>
      <c r="J25" s="28">
        <v>-147126551.16100001</v>
      </c>
      <c r="K25" s="28">
        <v>144802150.36700001</v>
      </c>
      <c r="L25" s="28"/>
      <c r="M25" s="28">
        <v>-144802150.36700001</v>
      </c>
      <c r="N25" s="28">
        <v>146250171.87066999</v>
      </c>
      <c r="O25" s="28"/>
      <c r="P25" s="28">
        <v>-146250171.87066999</v>
      </c>
    </row>
    <row r="26" spans="1:16" ht="13">
      <c r="A26" s="33" t="s">
        <v>69</v>
      </c>
      <c r="B26" s="34" t="s">
        <v>70</v>
      </c>
      <c r="C26" s="28">
        <v>122813781.01664481</v>
      </c>
      <c r="D26" s="28">
        <v>119575817.454</v>
      </c>
      <c r="E26" s="28">
        <v>116099734.484</v>
      </c>
      <c r="F26" s="28"/>
      <c r="G26" s="28">
        <v>-116099734.484</v>
      </c>
      <c r="H26" s="28">
        <v>112904682.744</v>
      </c>
      <c r="I26" s="28"/>
      <c r="J26" s="28">
        <v>-112904682.744</v>
      </c>
      <c r="K26" s="28">
        <v>110535697.54700001</v>
      </c>
      <c r="L26" s="28"/>
      <c r="M26" s="28">
        <v>-110535697.54700001</v>
      </c>
      <c r="N26" s="28">
        <v>111641054.52247</v>
      </c>
      <c r="O26" s="28"/>
      <c r="P26" s="28">
        <v>-111641054.52247</v>
      </c>
    </row>
    <row r="27" spans="1:16" ht="13">
      <c r="A27" s="33" t="s">
        <v>71</v>
      </c>
      <c r="B27" s="34" t="s">
        <v>72</v>
      </c>
      <c r="C27" s="28">
        <v>82902637.722476795</v>
      </c>
      <c r="D27" s="28">
        <v>83787838.863999993</v>
      </c>
      <c r="E27" s="28">
        <v>84011115.917999998</v>
      </c>
      <c r="F27" s="28"/>
      <c r="G27" s="28">
        <v>-84011115.917999998</v>
      </c>
      <c r="H27" s="28">
        <v>83095249.130999997</v>
      </c>
      <c r="I27" s="28"/>
      <c r="J27" s="28">
        <v>-83095249.130999997</v>
      </c>
      <c r="K27" s="28">
        <v>84251560.341999993</v>
      </c>
      <c r="L27" s="28"/>
      <c r="M27" s="28">
        <v>-84251560.341999993</v>
      </c>
      <c r="N27" s="28">
        <v>85094075.945419997</v>
      </c>
      <c r="O27" s="28"/>
      <c r="P27" s="28">
        <v>-85094075.945419997</v>
      </c>
    </row>
    <row r="28" spans="1:16" ht="13">
      <c r="A28" s="31" t="s">
        <v>73</v>
      </c>
      <c r="B28" s="32" t="s">
        <v>74</v>
      </c>
      <c r="C28" s="28">
        <v>109233075.74341761</v>
      </c>
      <c r="D28" s="28">
        <v>117291231.956</v>
      </c>
      <c r="E28" s="28">
        <v>115457873.63600001</v>
      </c>
      <c r="F28" s="28"/>
      <c r="G28" s="28">
        <v>-115457873.63600001</v>
      </c>
      <c r="H28" s="28">
        <v>106337929.87199999</v>
      </c>
      <c r="I28" s="28"/>
      <c r="J28" s="28">
        <v>-106337929.87199999</v>
      </c>
      <c r="K28" s="28">
        <v>104863697.112</v>
      </c>
      <c r="L28" s="28"/>
      <c r="M28" s="28">
        <v>-104863697.112</v>
      </c>
      <c r="N28" s="28">
        <v>105912334.08312</v>
      </c>
      <c r="O28" s="28"/>
      <c r="P28" s="28">
        <v>-105912334.08312</v>
      </c>
    </row>
    <row r="29" spans="1:16" ht="13">
      <c r="A29" s="33" t="s">
        <v>75</v>
      </c>
      <c r="B29" s="34" t="s">
        <v>74</v>
      </c>
      <c r="C29" s="28">
        <v>109233075.74341761</v>
      </c>
      <c r="D29" s="28">
        <v>117291231.956</v>
      </c>
      <c r="E29" s="28">
        <v>115457873.63600001</v>
      </c>
      <c r="F29" s="28"/>
      <c r="G29" s="28">
        <v>-115457873.63600001</v>
      </c>
      <c r="H29" s="28">
        <v>106337929.87199999</v>
      </c>
      <c r="I29" s="28"/>
      <c r="J29" s="28">
        <v>-106337929.87199999</v>
      </c>
      <c r="K29" s="28">
        <v>104863697.112</v>
      </c>
      <c r="L29" s="28"/>
      <c r="M29" s="28">
        <v>-104863697.112</v>
      </c>
      <c r="N29" s="28">
        <v>105912334.08312</v>
      </c>
      <c r="O29" s="28"/>
      <c r="P29" s="28">
        <v>-105912334.08312</v>
      </c>
    </row>
    <row r="30" spans="1:16" ht="13">
      <c r="A30" s="31" t="s">
        <v>76</v>
      </c>
      <c r="B30" s="32" t="s">
        <v>77</v>
      </c>
      <c r="C30" s="28">
        <v>271493501.37516803</v>
      </c>
      <c r="D30" s="28">
        <v>304560645.204</v>
      </c>
      <c r="E30" s="28">
        <v>309929216.24000001</v>
      </c>
      <c r="F30" s="28"/>
      <c r="G30" s="28">
        <v>-309929216.24000001</v>
      </c>
      <c r="H30" s="28">
        <v>309878702.70599997</v>
      </c>
      <c r="I30" s="28"/>
      <c r="J30" s="28">
        <v>-309878702.70599997</v>
      </c>
      <c r="K30" s="28">
        <v>312821323.36699998</v>
      </c>
      <c r="L30" s="28"/>
      <c r="M30" s="28">
        <v>-312821323.36699998</v>
      </c>
      <c r="N30" s="28">
        <v>315949536.60066998</v>
      </c>
      <c r="O30" s="28"/>
      <c r="P30" s="28">
        <v>-315949536.60066998</v>
      </c>
    </row>
    <row r="31" spans="1:16" ht="13">
      <c r="A31" s="33" t="s">
        <v>78</v>
      </c>
      <c r="B31" s="34" t="s">
        <v>79</v>
      </c>
      <c r="C31" s="28">
        <v>202191667.27214879</v>
      </c>
      <c r="D31" s="28">
        <v>226350727.74399999</v>
      </c>
      <c r="E31" s="28">
        <v>229920952.62799999</v>
      </c>
      <c r="F31" s="28"/>
      <c r="G31" s="28">
        <v>-229920952.62799999</v>
      </c>
      <c r="H31" s="28">
        <v>230249145.99700001</v>
      </c>
      <c r="I31" s="28"/>
      <c r="J31" s="28">
        <v>-230249145.99700001</v>
      </c>
      <c r="K31" s="28">
        <v>232525193.84400001</v>
      </c>
      <c r="L31" s="28"/>
      <c r="M31" s="28">
        <v>-232525193.84400001</v>
      </c>
      <c r="N31" s="28">
        <v>234850445.78244001</v>
      </c>
      <c r="O31" s="28"/>
      <c r="P31" s="28">
        <v>-234850445.78244001</v>
      </c>
    </row>
    <row r="32" spans="1:16" ht="13">
      <c r="A32" s="33" t="s">
        <v>80</v>
      </c>
      <c r="B32" s="34" t="s">
        <v>81</v>
      </c>
      <c r="C32" s="28">
        <v>786086.36531839997</v>
      </c>
      <c r="D32" s="28">
        <v>840451.74</v>
      </c>
      <c r="E32" s="28">
        <v>847777.98</v>
      </c>
      <c r="F32" s="28"/>
      <c r="G32" s="28">
        <v>-847777.98</v>
      </c>
      <c r="H32" s="28">
        <v>855147.97</v>
      </c>
      <c r="I32" s="28"/>
      <c r="J32" s="28">
        <v>-855147.97</v>
      </c>
      <c r="K32" s="28">
        <v>863925.59</v>
      </c>
      <c r="L32" s="28"/>
      <c r="M32" s="28">
        <v>-863925.59</v>
      </c>
      <c r="N32" s="28">
        <v>872564.84589999996</v>
      </c>
      <c r="O32" s="28"/>
      <c r="P32" s="28">
        <v>-872564.84589999996</v>
      </c>
    </row>
    <row r="33" spans="1:16" ht="13">
      <c r="A33" s="33" t="s">
        <v>82</v>
      </c>
      <c r="B33" s="34" t="s">
        <v>83</v>
      </c>
      <c r="C33" s="28">
        <v>68515747.737700805</v>
      </c>
      <c r="D33" s="28">
        <v>77369465.719999999</v>
      </c>
      <c r="E33" s="28">
        <v>79160485.631999999</v>
      </c>
      <c r="F33" s="28"/>
      <c r="G33" s="28">
        <v>-79160485.631999999</v>
      </c>
      <c r="H33" s="28">
        <v>78774408.738999993</v>
      </c>
      <c r="I33" s="28"/>
      <c r="J33" s="28">
        <v>-78774408.738999993</v>
      </c>
      <c r="K33" s="28">
        <v>79432203.932999998</v>
      </c>
      <c r="L33" s="28"/>
      <c r="M33" s="28">
        <v>-79432203.932999998</v>
      </c>
      <c r="N33" s="28">
        <v>80226525.972330004</v>
      </c>
      <c r="O33" s="28"/>
      <c r="P33" s="28">
        <v>-80226525.972330004</v>
      </c>
    </row>
    <row r="34" spans="1:16" ht="13">
      <c r="A34" s="29" t="s">
        <v>84</v>
      </c>
      <c r="B34" s="30" t="s">
        <v>85</v>
      </c>
      <c r="C34" s="28">
        <v>4025659142.6371274</v>
      </c>
      <c r="D34" s="28">
        <v>3751135670.6900001</v>
      </c>
      <c r="E34" s="28">
        <v>3854272159.408</v>
      </c>
      <c r="F34" s="28">
        <v>7827400</v>
      </c>
      <c r="G34" s="28">
        <v>-3846444759.408</v>
      </c>
      <c r="H34" s="28">
        <v>3934801646.1520004</v>
      </c>
      <c r="I34" s="28">
        <v>8157900</v>
      </c>
      <c r="J34" s="28">
        <v>-3926643746.152</v>
      </c>
      <c r="K34" s="28">
        <v>4047968739.2159996</v>
      </c>
      <c r="L34" s="28">
        <v>8185900</v>
      </c>
      <c r="M34" s="28">
        <v>-4039782839.2160001</v>
      </c>
      <c r="N34" s="28">
        <v>4088448426.60816</v>
      </c>
      <c r="O34" s="28">
        <v>8213900</v>
      </c>
      <c r="P34" s="28">
        <v>-4080234526.60816</v>
      </c>
    </row>
    <row r="35" spans="1:16" ht="13">
      <c r="A35" s="31" t="s">
        <v>86</v>
      </c>
      <c r="B35" s="32" t="s">
        <v>87</v>
      </c>
      <c r="C35" s="28">
        <v>697093595.66184366</v>
      </c>
      <c r="D35" s="28">
        <v>740579576.73599994</v>
      </c>
      <c r="E35" s="28">
        <v>713584384.76800001</v>
      </c>
      <c r="F35" s="28"/>
      <c r="G35" s="28">
        <v>-713584384.76800001</v>
      </c>
      <c r="H35" s="28">
        <v>695743350.977</v>
      </c>
      <c r="I35" s="28"/>
      <c r="J35" s="28">
        <v>-695743350.977</v>
      </c>
      <c r="K35" s="28">
        <v>700564172.13199997</v>
      </c>
      <c r="L35" s="28"/>
      <c r="M35" s="28">
        <v>-700564172.13199997</v>
      </c>
      <c r="N35" s="28">
        <v>707569813.85332</v>
      </c>
      <c r="O35" s="28"/>
      <c r="P35" s="28">
        <v>-707569813.85332</v>
      </c>
    </row>
    <row r="36" spans="1:16" ht="13">
      <c r="A36" s="33" t="s">
        <v>88</v>
      </c>
      <c r="B36" s="34" t="s">
        <v>89</v>
      </c>
      <c r="C36" s="28">
        <v>164001180.9038924</v>
      </c>
      <c r="D36" s="28">
        <v>189293364.162</v>
      </c>
      <c r="E36" s="28">
        <v>159458857.67399999</v>
      </c>
      <c r="F36" s="28"/>
      <c r="G36" s="28">
        <v>-159458857.67399999</v>
      </c>
      <c r="H36" s="28">
        <v>143718834.10800001</v>
      </c>
      <c r="I36" s="28"/>
      <c r="J36" s="28">
        <v>-143718834.10800001</v>
      </c>
      <c r="K36" s="28">
        <v>145067384.535</v>
      </c>
      <c r="L36" s="28"/>
      <c r="M36" s="28">
        <v>-145067384.535</v>
      </c>
      <c r="N36" s="28">
        <v>146518058.38034999</v>
      </c>
      <c r="O36" s="28"/>
      <c r="P36" s="28">
        <v>-146518058.38034999</v>
      </c>
    </row>
    <row r="37" spans="1:16" ht="13">
      <c r="A37" s="33" t="s">
        <v>90</v>
      </c>
      <c r="B37" s="34" t="s">
        <v>91</v>
      </c>
      <c r="C37" s="28">
        <v>533092414.7579512</v>
      </c>
      <c r="D37" s="28">
        <v>551286212.574</v>
      </c>
      <c r="E37" s="28">
        <v>554125527.09399998</v>
      </c>
      <c r="F37" s="28"/>
      <c r="G37" s="28">
        <v>-554125527.09399998</v>
      </c>
      <c r="H37" s="28">
        <v>552024516.86899996</v>
      </c>
      <c r="I37" s="28"/>
      <c r="J37" s="28">
        <v>-552024516.86899996</v>
      </c>
      <c r="K37" s="28">
        <v>555496787.597</v>
      </c>
      <c r="L37" s="28"/>
      <c r="M37" s="28">
        <v>-555496787.597</v>
      </c>
      <c r="N37" s="28">
        <v>561051755.47297001</v>
      </c>
      <c r="O37" s="28"/>
      <c r="P37" s="28">
        <v>-561051755.47297001</v>
      </c>
    </row>
    <row r="38" spans="1:16" ht="13">
      <c r="A38" s="31" t="s">
        <v>92</v>
      </c>
      <c r="B38" s="32" t="s">
        <v>93</v>
      </c>
      <c r="C38" s="28">
        <v>3232149001.3359008</v>
      </c>
      <c r="D38" s="28">
        <v>2871397380.6599998</v>
      </c>
      <c r="E38" s="28">
        <v>2910498907.1100001</v>
      </c>
      <c r="F38" s="28">
        <v>2348220</v>
      </c>
      <c r="G38" s="28">
        <v>-2908150687.1100001</v>
      </c>
      <c r="H38" s="28">
        <v>2962274839.4530001</v>
      </c>
      <c r="I38" s="28">
        <v>2447370</v>
      </c>
      <c r="J38" s="28">
        <v>-2959827469.4530001</v>
      </c>
      <c r="K38" s="28">
        <v>3030854714.7090001</v>
      </c>
      <c r="L38" s="28">
        <v>2455770</v>
      </c>
      <c r="M38" s="28">
        <v>-3028398944.7090001</v>
      </c>
      <c r="N38" s="28">
        <v>3061163261.8560901</v>
      </c>
      <c r="O38" s="28">
        <v>2464170</v>
      </c>
      <c r="P38" s="28">
        <v>-3058699091.8560901</v>
      </c>
    </row>
    <row r="39" spans="1:16" ht="13">
      <c r="A39" s="33" t="s">
        <v>94</v>
      </c>
      <c r="B39" s="34" t="s">
        <v>95</v>
      </c>
      <c r="C39" s="28">
        <v>84247500.720262393</v>
      </c>
      <c r="D39" s="28">
        <v>81025013.859999999</v>
      </c>
      <c r="E39" s="28">
        <v>85389269.618000001</v>
      </c>
      <c r="F39" s="28"/>
      <c r="G39" s="28">
        <v>-85389269.618000001</v>
      </c>
      <c r="H39" s="28">
        <v>86915863.524000004</v>
      </c>
      <c r="I39" s="28"/>
      <c r="J39" s="28">
        <v>-86915863.524000004</v>
      </c>
      <c r="K39" s="28">
        <v>88796179.628000006</v>
      </c>
      <c r="L39" s="28"/>
      <c r="M39" s="28">
        <v>-88796179.628000006</v>
      </c>
      <c r="N39" s="28">
        <v>89684141.424280003</v>
      </c>
      <c r="O39" s="28"/>
      <c r="P39" s="28">
        <v>-89684141.424280003</v>
      </c>
    </row>
    <row r="40" spans="1:16" ht="13">
      <c r="A40" s="33" t="s">
        <v>96</v>
      </c>
      <c r="B40" s="34" t="s">
        <v>97</v>
      </c>
      <c r="C40" s="28">
        <v>1155896277.156786</v>
      </c>
      <c r="D40" s="28">
        <v>1146424080.7</v>
      </c>
      <c r="E40" s="28">
        <v>1041032902.298</v>
      </c>
      <c r="F40" s="28"/>
      <c r="G40" s="28">
        <v>-1041032902.298</v>
      </c>
      <c r="H40" s="28">
        <v>1063104944.326</v>
      </c>
      <c r="I40" s="28"/>
      <c r="J40" s="28">
        <v>-1063104944.326</v>
      </c>
      <c r="K40" s="28">
        <v>1088123243.4809999</v>
      </c>
      <c r="L40" s="28"/>
      <c r="M40" s="28">
        <v>-1088123243.4809999</v>
      </c>
      <c r="N40" s="28">
        <v>1099004475.9158101</v>
      </c>
      <c r="O40" s="28"/>
      <c r="P40" s="28">
        <v>-1099004475.9158101</v>
      </c>
    </row>
    <row r="41" spans="1:16" ht="13">
      <c r="A41" s="33" t="s">
        <v>98</v>
      </c>
      <c r="B41" s="34" t="s">
        <v>99</v>
      </c>
      <c r="C41" s="28">
        <v>891131239.03362358</v>
      </c>
      <c r="D41" s="28">
        <v>575757368.21399999</v>
      </c>
      <c r="E41" s="28">
        <v>716820253.47800004</v>
      </c>
      <c r="F41" s="28"/>
      <c r="G41" s="28">
        <v>-716820253.47800004</v>
      </c>
      <c r="H41" s="28">
        <v>731012921.40799999</v>
      </c>
      <c r="I41" s="28"/>
      <c r="J41" s="28">
        <v>-731012921.40799999</v>
      </c>
      <c r="K41" s="28">
        <v>748224822.43499994</v>
      </c>
      <c r="L41" s="28"/>
      <c r="M41" s="28">
        <v>-748224822.43499994</v>
      </c>
      <c r="N41" s="28">
        <v>755707070.65935004</v>
      </c>
      <c r="O41" s="28"/>
      <c r="P41" s="28">
        <v>-755707070.65935004</v>
      </c>
    </row>
    <row r="42" spans="1:16" ht="13">
      <c r="A42" s="33" t="s">
        <v>100</v>
      </c>
      <c r="B42" s="34" t="s">
        <v>101</v>
      </c>
      <c r="C42" s="28">
        <v>409193579.02422881</v>
      </c>
      <c r="D42" s="28">
        <v>371170567.88599998</v>
      </c>
      <c r="E42" s="28">
        <v>388326341.71600002</v>
      </c>
      <c r="F42" s="28"/>
      <c r="G42" s="28">
        <v>-388326341.71600002</v>
      </c>
      <c r="H42" s="28">
        <v>393592010.19499999</v>
      </c>
      <c r="I42" s="28"/>
      <c r="J42" s="28">
        <v>-393592010.19499999</v>
      </c>
      <c r="K42" s="28">
        <v>403137849.16500002</v>
      </c>
      <c r="L42" s="28"/>
      <c r="M42" s="28">
        <v>-403137849.16500002</v>
      </c>
      <c r="N42" s="28">
        <v>407169227.65665001</v>
      </c>
      <c r="O42" s="28"/>
      <c r="P42" s="28">
        <v>-407169227.65665001</v>
      </c>
    </row>
    <row r="43" spans="1:16" ht="13">
      <c r="A43" s="33" t="s">
        <v>102</v>
      </c>
      <c r="B43" s="34" t="s">
        <v>103</v>
      </c>
      <c r="C43" s="28">
        <v>12294368</v>
      </c>
      <c r="D43" s="28">
        <v>12300000</v>
      </c>
      <c r="E43" s="28">
        <v>12300000</v>
      </c>
      <c r="F43" s="28"/>
      <c r="G43" s="28">
        <v>-12300000</v>
      </c>
      <c r="H43" s="28">
        <v>8150000</v>
      </c>
      <c r="I43" s="28"/>
      <c r="J43" s="28">
        <v>-8150000</v>
      </c>
      <c r="K43" s="28">
        <v>8150000</v>
      </c>
      <c r="L43" s="28"/>
      <c r="M43" s="28">
        <v>-8150000</v>
      </c>
      <c r="N43" s="28">
        <v>8231500</v>
      </c>
      <c r="O43" s="28"/>
      <c r="P43" s="28">
        <v>-8231500</v>
      </c>
    </row>
    <row r="44" spans="1:16" ht="13">
      <c r="A44" s="33" t="s">
        <v>104</v>
      </c>
      <c r="B44" s="34" t="s">
        <v>105</v>
      </c>
      <c r="C44" s="28">
        <v>679386037.40100002</v>
      </c>
      <c r="D44" s="28">
        <v>684720350</v>
      </c>
      <c r="E44" s="28">
        <v>666630140</v>
      </c>
      <c r="F44" s="28">
        <v>2348220</v>
      </c>
      <c r="G44" s="28">
        <v>-664281920</v>
      </c>
      <c r="H44" s="28">
        <v>679499100</v>
      </c>
      <c r="I44" s="28">
        <v>2447370</v>
      </c>
      <c r="J44" s="28">
        <v>-677051730</v>
      </c>
      <c r="K44" s="28">
        <v>694422620</v>
      </c>
      <c r="L44" s="28">
        <v>2455770</v>
      </c>
      <c r="M44" s="28">
        <v>-691966850</v>
      </c>
      <c r="N44" s="28">
        <v>701366846.20000005</v>
      </c>
      <c r="O44" s="28">
        <v>2464170</v>
      </c>
      <c r="P44" s="28">
        <v>-698902676.20000005</v>
      </c>
    </row>
    <row r="45" spans="1:16" ht="13">
      <c r="A45" s="31" t="s">
        <v>106</v>
      </c>
      <c r="B45" s="32" t="s">
        <v>107</v>
      </c>
      <c r="C45" s="28">
        <v>96416545.639382407</v>
      </c>
      <c r="D45" s="28">
        <v>139158713.294</v>
      </c>
      <c r="E45" s="28">
        <v>230188867.53</v>
      </c>
      <c r="F45" s="28">
        <v>5479180</v>
      </c>
      <c r="G45" s="28">
        <v>-224709687.53</v>
      </c>
      <c r="H45" s="28">
        <v>276783455.722</v>
      </c>
      <c r="I45" s="28">
        <v>5710530</v>
      </c>
      <c r="J45" s="28">
        <v>-271072925.722</v>
      </c>
      <c r="K45" s="28">
        <v>316549852.375</v>
      </c>
      <c r="L45" s="28">
        <v>5730130</v>
      </c>
      <c r="M45" s="28">
        <v>-310819722.375</v>
      </c>
      <c r="N45" s="28">
        <v>319715350.89875001</v>
      </c>
      <c r="O45" s="28">
        <v>5749730</v>
      </c>
      <c r="P45" s="28">
        <v>-313965620.89875001</v>
      </c>
    </row>
    <row r="46" spans="1:16" ht="13">
      <c r="A46" s="35" t="s">
        <v>108</v>
      </c>
      <c r="B46" s="34" t="s">
        <v>89</v>
      </c>
      <c r="C46" s="28">
        <v>35266891.1732224</v>
      </c>
      <c r="D46" s="28">
        <v>37511053.026000001</v>
      </c>
      <c r="E46" s="28">
        <v>37511515.101999998</v>
      </c>
      <c r="F46" s="28">
        <v>5479180</v>
      </c>
      <c r="G46" s="28">
        <v>-32032335.102000002</v>
      </c>
      <c r="H46" s="28">
        <v>37570210.255999997</v>
      </c>
      <c r="I46" s="28">
        <v>5710530</v>
      </c>
      <c r="J46" s="28">
        <v>-31859680.256000001</v>
      </c>
      <c r="K46" s="28">
        <v>37719223.832000002</v>
      </c>
      <c r="L46" s="28">
        <v>5730130</v>
      </c>
      <c r="M46" s="28">
        <v>-31989093.831999999</v>
      </c>
      <c r="N46" s="28">
        <v>38096416.070320003</v>
      </c>
      <c r="O46" s="28">
        <v>5749730</v>
      </c>
      <c r="P46" s="28">
        <v>-32346686.070319999</v>
      </c>
    </row>
    <row r="47" spans="1:16" ht="13">
      <c r="A47" s="36" t="s">
        <v>497</v>
      </c>
      <c r="B47" s="37" t="s">
        <v>89</v>
      </c>
      <c r="C47" s="28">
        <v>336312.9</v>
      </c>
      <c r="D47" s="28">
        <v>199200</v>
      </c>
      <c r="E47" s="28">
        <v>201300</v>
      </c>
      <c r="F47" s="28"/>
      <c r="G47" s="28">
        <v>-201300</v>
      </c>
      <c r="H47" s="28">
        <v>214800</v>
      </c>
      <c r="I47" s="28"/>
      <c r="J47" s="28">
        <v>-214800</v>
      </c>
      <c r="K47" s="28">
        <v>217700</v>
      </c>
      <c r="L47" s="28"/>
      <c r="M47" s="28">
        <v>-217700</v>
      </c>
      <c r="N47" s="28">
        <v>219877</v>
      </c>
      <c r="O47" s="28"/>
      <c r="P47" s="28">
        <v>-219877</v>
      </c>
    </row>
    <row r="48" spans="1:16" ht="13">
      <c r="A48" s="36" t="s">
        <v>498</v>
      </c>
      <c r="B48" s="37" t="s">
        <v>89</v>
      </c>
      <c r="C48" s="28">
        <v>126040.95</v>
      </c>
      <c r="D48" s="28">
        <v>143100</v>
      </c>
      <c r="E48" s="28">
        <v>143100</v>
      </c>
      <c r="F48" s="28"/>
      <c r="G48" s="28">
        <v>-143100</v>
      </c>
      <c r="H48" s="28">
        <v>143100</v>
      </c>
      <c r="I48" s="28"/>
      <c r="J48" s="28">
        <v>-143100</v>
      </c>
      <c r="K48" s="28">
        <v>143100</v>
      </c>
      <c r="L48" s="28"/>
      <c r="M48" s="28">
        <v>-143100</v>
      </c>
      <c r="N48" s="28">
        <v>144531</v>
      </c>
      <c r="O48" s="28"/>
      <c r="P48" s="28">
        <v>-144531</v>
      </c>
    </row>
    <row r="49" spans="1:16" ht="13">
      <c r="A49" s="36" t="s">
        <v>185</v>
      </c>
      <c r="B49" s="37" t="s">
        <v>186</v>
      </c>
      <c r="C49" s="28"/>
      <c r="D49" s="28">
        <v>22732.717000000001</v>
      </c>
      <c r="E49" s="28">
        <v>22673.917000000001</v>
      </c>
      <c r="F49" s="28"/>
      <c r="G49" s="28">
        <v>-22673.917000000001</v>
      </c>
      <c r="H49" s="28">
        <v>22211.184000000001</v>
      </c>
      <c r="I49" s="28"/>
      <c r="J49" s="28">
        <v>-22211.184000000001</v>
      </c>
      <c r="K49" s="28">
        <v>22211.184000000001</v>
      </c>
      <c r="L49" s="28"/>
      <c r="M49" s="28">
        <v>-22211.184000000001</v>
      </c>
      <c r="N49" s="28">
        <v>22433.295839999999</v>
      </c>
      <c r="O49" s="28"/>
      <c r="P49" s="28">
        <v>-22433.295839999999</v>
      </c>
    </row>
    <row r="50" spans="1:16" ht="13">
      <c r="A50" s="36" t="s">
        <v>187</v>
      </c>
      <c r="B50" s="37" t="s">
        <v>188</v>
      </c>
      <c r="C50" s="28"/>
      <c r="D50" s="28"/>
      <c r="E50" s="28">
        <v>74463.83</v>
      </c>
      <c r="F50" s="28"/>
      <c r="G50" s="28">
        <v>-74463.83</v>
      </c>
      <c r="H50" s="28">
        <v>101981.75999999999</v>
      </c>
      <c r="I50" s="28"/>
      <c r="J50" s="28">
        <v>-101981.75999999999</v>
      </c>
      <c r="K50" s="28">
        <v>130997.52</v>
      </c>
      <c r="L50" s="28"/>
      <c r="M50" s="28">
        <v>-130997.52</v>
      </c>
      <c r="N50" s="28">
        <v>132307.4952</v>
      </c>
      <c r="O50" s="28"/>
      <c r="P50" s="28">
        <v>-132307.4952</v>
      </c>
    </row>
    <row r="51" spans="1:16" ht="13">
      <c r="A51" s="36" t="s">
        <v>189</v>
      </c>
      <c r="B51" s="37" t="s">
        <v>190</v>
      </c>
      <c r="C51" s="28">
        <v>52.699475499999998</v>
      </c>
      <c r="D51" s="28">
        <v>25237.499</v>
      </c>
      <c r="E51" s="28">
        <v>24863.629000000001</v>
      </c>
      <c r="F51" s="28"/>
      <c r="G51" s="28">
        <v>-24863.629000000001</v>
      </c>
      <c r="H51" s="28">
        <v>26275.68</v>
      </c>
      <c r="I51" s="28"/>
      <c r="J51" s="28">
        <v>-26275.68</v>
      </c>
      <c r="K51" s="28">
        <v>28195.68</v>
      </c>
      <c r="L51" s="28"/>
      <c r="M51" s="28">
        <v>-28195.68</v>
      </c>
      <c r="N51" s="28">
        <v>28477.6368</v>
      </c>
      <c r="O51" s="28"/>
      <c r="P51" s="28">
        <v>-28477.6368</v>
      </c>
    </row>
    <row r="52" spans="1:16" ht="13">
      <c r="A52" s="36" t="s">
        <v>191</v>
      </c>
      <c r="B52" s="37" t="s">
        <v>192</v>
      </c>
      <c r="C52" s="28">
        <v>1056.2299370000001</v>
      </c>
      <c r="D52" s="28">
        <v>2713.1790000000001</v>
      </c>
      <c r="E52" s="28">
        <v>2713.1790000000001</v>
      </c>
      <c r="F52" s="28"/>
      <c r="G52" s="28">
        <v>-2713.1790000000001</v>
      </c>
      <c r="H52" s="28">
        <v>2657.808</v>
      </c>
      <c r="I52" s="28"/>
      <c r="J52" s="28">
        <v>-2657.808</v>
      </c>
      <c r="K52" s="28">
        <v>2657.808</v>
      </c>
      <c r="L52" s="28"/>
      <c r="M52" s="28">
        <v>-2657.808</v>
      </c>
      <c r="N52" s="28">
        <v>2684.3860800000002</v>
      </c>
      <c r="O52" s="28"/>
      <c r="P52" s="28">
        <v>-2684.3860800000002</v>
      </c>
    </row>
    <row r="53" spans="1:16" ht="13">
      <c r="A53" s="36" t="s">
        <v>193</v>
      </c>
      <c r="B53" s="37" t="s">
        <v>194</v>
      </c>
      <c r="C53" s="28">
        <v>4742.7612098999998</v>
      </c>
      <c r="D53" s="28">
        <v>10746.630999999999</v>
      </c>
      <c r="E53" s="28">
        <v>10809.547</v>
      </c>
      <c r="F53" s="28"/>
      <c r="G53" s="28">
        <v>-10809.547</v>
      </c>
      <c r="H53" s="28">
        <v>11287.824000000001</v>
      </c>
      <c r="I53" s="28"/>
      <c r="J53" s="28">
        <v>-11287.824000000001</v>
      </c>
      <c r="K53" s="28">
        <v>11420.64</v>
      </c>
      <c r="L53" s="28"/>
      <c r="M53" s="28">
        <v>-11420.64</v>
      </c>
      <c r="N53" s="28">
        <v>11534.8464</v>
      </c>
      <c r="O53" s="28"/>
      <c r="P53" s="28">
        <v>-11534.8464</v>
      </c>
    </row>
    <row r="54" spans="1:16" ht="13">
      <c r="A54" s="36" t="s">
        <v>472</v>
      </c>
      <c r="B54" s="37" t="s">
        <v>473</v>
      </c>
      <c r="C54" s="28">
        <v>1632.68</v>
      </c>
      <c r="D54" s="28"/>
      <c r="E54" s="28"/>
      <c r="F54" s="28"/>
      <c r="G54" s="28"/>
      <c r="H54" s="28"/>
      <c r="I54" s="28"/>
      <c r="J54" s="28"/>
      <c r="K54" s="28"/>
      <c r="L54" s="28"/>
      <c r="M54" s="28"/>
      <c r="N54" s="28"/>
      <c r="O54" s="28"/>
      <c r="P54" s="28"/>
    </row>
    <row r="55" spans="1:16" ht="13">
      <c r="A55" s="36" t="s">
        <v>489</v>
      </c>
      <c r="B55" s="37" t="s">
        <v>490</v>
      </c>
      <c r="C55" s="28">
        <v>-16125.9</v>
      </c>
      <c r="D55" s="28"/>
      <c r="E55" s="28"/>
      <c r="F55" s="28"/>
      <c r="G55" s="28"/>
      <c r="H55" s="28"/>
      <c r="I55" s="28"/>
      <c r="J55" s="28"/>
      <c r="K55" s="28"/>
      <c r="L55" s="28"/>
      <c r="M55" s="28"/>
      <c r="N55" s="28"/>
      <c r="O55" s="28"/>
      <c r="P55" s="28"/>
    </row>
    <row r="56" spans="1:16" s="40" customFormat="1" ht="13">
      <c r="A56" s="36" t="s">
        <v>499</v>
      </c>
      <c r="B56" s="37" t="s">
        <v>89</v>
      </c>
      <c r="C56" s="28">
        <v>5733312.9419999998</v>
      </c>
      <c r="D56" s="28">
        <v>5664890</v>
      </c>
      <c r="E56" s="28">
        <v>5673080</v>
      </c>
      <c r="F56" s="28">
        <v>5479180</v>
      </c>
      <c r="G56" s="28">
        <v>-193900</v>
      </c>
      <c r="H56" s="28">
        <v>5682950</v>
      </c>
      <c r="I56" s="28">
        <v>5710530</v>
      </c>
      <c r="J56" s="28">
        <v>27580</v>
      </c>
      <c r="K56" s="28">
        <v>5702830</v>
      </c>
      <c r="L56" s="28">
        <v>5730130</v>
      </c>
      <c r="M56" s="28">
        <v>27300</v>
      </c>
      <c r="N56" s="28">
        <v>5759858.2999999998</v>
      </c>
      <c r="O56" s="28">
        <v>5749730</v>
      </c>
      <c r="P56" s="28">
        <v>-10128.299999999999</v>
      </c>
    </row>
    <row r="57" spans="1:16" ht="13">
      <c r="A57" s="36" t="s">
        <v>500</v>
      </c>
      <c r="B57" s="37" t="s">
        <v>202</v>
      </c>
      <c r="C57" s="28">
        <v>3632310.6305999998</v>
      </c>
      <c r="D57" s="28">
        <v>3673185</v>
      </c>
      <c r="E57" s="28">
        <v>3506451</v>
      </c>
      <c r="F57" s="28"/>
      <c r="G57" s="28">
        <v>-3506451</v>
      </c>
      <c r="H57" s="28">
        <v>3469794</v>
      </c>
      <c r="I57" s="28"/>
      <c r="J57" s="28">
        <v>-3469794</v>
      </c>
      <c r="K57" s="28">
        <v>3478989</v>
      </c>
      <c r="L57" s="28"/>
      <c r="M57" s="28">
        <v>-3478989</v>
      </c>
      <c r="N57" s="28">
        <v>3513778.89</v>
      </c>
      <c r="O57" s="28"/>
      <c r="P57" s="28">
        <v>-3513778.89</v>
      </c>
    </row>
    <row r="58" spans="1:16" ht="13">
      <c r="A58" s="36" t="s">
        <v>501</v>
      </c>
      <c r="B58" s="37" t="s">
        <v>502</v>
      </c>
      <c r="C58" s="28">
        <v>3921581</v>
      </c>
      <c r="D58" s="28">
        <v>4544000</v>
      </c>
      <c r="E58" s="28">
        <v>4544000</v>
      </c>
      <c r="F58" s="28"/>
      <c r="G58" s="28">
        <v>-4544000</v>
      </c>
      <c r="H58" s="28">
        <v>4544000</v>
      </c>
      <c r="I58" s="28"/>
      <c r="J58" s="28">
        <v>-4544000</v>
      </c>
      <c r="K58" s="28">
        <v>4544000</v>
      </c>
      <c r="L58" s="28"/>
      <c r="M58" s="28">
        <v>-4544000</v>
      </c>
      <c r="N58" s="28">
        <v>4589440</v>
      </c>
      <c r="O58" s="28"/>
      <c r="P58" s="28">
        <v>-4589440</v>
      </c>
    </row>
    <row r="59" spans="1:16" ht="13">
      <c r="A59" s="36" t="s">
        <v>503</v>
      </c>
      <c r="B59" s="37" t="s">
        <v>504</v>
      </c>
      <c r="C59" s="28">
        <v>162138.79</v>
      </c>
      <c r="D59" s="28">
        <v>149000</v>
      </c>
      <c r="E59" s="28">
        <v>149000</v>
      </c>
      <c r="F59" s="28"/>
      <c r="G59" s="28">
        <v>-149000</v>
      </c>
      <c r="H59" s="28">
        <v>149000</v>
      </c>
      <c r="I59" s="28"/>
      <c r="J59" s="28">
        <v>-149000</v>
      </c>
      <c r="K59" s="28">
        <v>149000</v>
      </c>
      <c r="L59" s="28"/>
      <c r="M59" s="28">
        <v>-149000</v>
      </c>
      <c r="N59" s="28">
        <v>150490</v>
      </c>
      <c r="O59" s="28"/>
      <c r="P59" s="28">
        <v>-150490</v>
      </c>
    </row>
    <row r="60" spans="1:16" ht="13">
      <c r="A60" s="36" t="s">
        <v>505</v>
      </c>
      <c r="B60" s="37" t="s">
        <v>506</v>
      </c>
      <c r="C60" s="28">
        <v>8367487.5800000001</v>
      </c>
      <c r="D60" s="28">
        <v>8237400</v>
      </c>
      <c r="E60" s="28">
        <v>8319700</v>
      </c>
      <c r="F60" s="28"/>
      <c r="G60" s="28">
        <v>-8319700</v>
      </c>
      <c r="H60" s="28">
        <v>8361300</v>
      </c>
      <c r="I60" s="28"/>
      <c r="J60" s="28">
        <v>-8361300</v>
      </c>
      <c r="K60" s="28">
        <v>8444900</v>
      </c>
      <c r="L60" s="28"/>
      <c r="M60" s="28">
        <v>-8444900</v>
      </c>
      <c r="N60" s="28">
        <v>8529349</v>
      </c>
      <c r="O60" s="28"/>
      <c r="P60" s="28">
        <v>-8529349</v>
      </c>
    </row>
    <row r="61" spans="1:16" ht="13">
      <c r="A61" s="36" t="s">
        <v>507</v>
      </c>
      <c r="B61" s="37" t="s">
        <v>508</v>
      </c>
      <c r="C61" s="28">
        <v>3763375</v>
      </c>
      <c r="D61" s="28">
        <v>3850000</v>
      </c>
      <c r="E61" s="28">
        <v>3850000</v>
      </c>
      <c r="F61" s="28"/>
      <c r="G61" s="28">
        <v>-3850000</v>
      </c>
      <c r="H61" s="28">
        <v>3850000</v>
      </c>
      <c r="I61" s="28"/>
      <c r="J61" s="28">
        <v>-3850000</v>
      </c>
      <c r="K61" s="28">
        <v>3850000</v>
      </c>
      <c r="L61" s="28"/>
      <c r="M61" s="28">
        <v>-3850000</v>
      </c>
      <c r="N61" s="28">
        <v>3888500</v>
      </c>
      <c r="O61" s="28"/>
      <c r="P61" s="28">
        <v>-3888500</v>
      </c>
    </row>
    <row r="62" spans="1:16" ht="13">
      <c r="A62" s="36" t="s">
        <v>509</v>
      </c>
      <c r="B62" s="37" t="s">
        <v>510</v>
      </c>
      <c r="C62" s="28">
        <v>9218553.3499999996</v>
      </c>
      <c r="D62" s="28">
        <v>10909900</v>
      </c>
      <c r="E62" s="28">
        <v>10909900</v>
      </c>
      <c r="F62" s="28"/>
      <c r="G62" s="28">
        <v>-10909900</v>
      </c>
      <c r="H62" s="28">
        <v>10909900</v>
      </c>
      <c r="I62" s="28"/>
      <c r="J62" s="28">
        <v>-10909900</v>
      </c>
      <c r="K62" s="28">
        <v>10909900</v>
      </c>
      <c r="L62" s="28"/>
      <c r="M62" s="28">
        <v>-10909900</v>
      </c>
      <c r="N62" s="28">
        <v>11018999</v>
      </c>
      <c r="O62" s="28"/>
      <c r="P62" s="28">
        <v>-11018999</v>
      </c>
    </row>
    <row r="63" spans="1:16" ht="13">
      <c r="A63" s="36" t="s">
        <v>511</v>
      </c>
      <c r="B63" s="37" t="s">
        <v>512</v>
      </c>
      <c r="C63" s="28">
        <v>14419.56</v>
      </c>
      <c r="D63" s="28">
        <v>230100</v>
      </c>
      <c r="E63" s="28">
        <v>230300</v>
      </c>
      <c r="F63" s="28"/>
      <c r="G63" s="28">
        <v>-230300</v>
      </c>
      <c r="H63" s="28">
        <v>231600</v>
      </c>
      <c r="I63" s="28"/>
      <c r="J63" s="28">
        <v>-231600</v>
      </c>
      <c r="K63" s="28">
        <v>233700</v>
      </c>
      <c r="L63" s="28"/>
      <c r="M63" s="28">
        <v>-233700</v>
      </c>
      <c r="N63" s="28">
        <v>236037</v>
      </c>
      <c r="O63" s="28"/>
      <c r="P63" s="28">
        <v>-236037</v>
      </c>
    </row>
    <row r="64" spans="1:16" ht="13">
      <c r="A64" s="36" t="s">
        <v>513</v>
      </c>
      <c r="B64" s="37" t="s">
        <v>440</v>
      </c>
      <c r="C64" s="28"/>
      <c r="D64" s="28">
        <v>-4266</v>
      </c>
      <c r="E64" s="28">
        <v>-3954</v>
      </c>
      <c r="F64" s="28"/>
      <c r="G64" s="28">
        <v>3954</v>
      </c>
      <c r="H64" s="28">
        <v>-3762</v>
      </c>
      <c r="I64" s="28"/>
      <c r="J64" s="28">
        <v>3762</v>
      </c>
      <c r="K64" s="28">
        <v>-3492</v>
      </c>
      <c r="L64" s="28"/>
      <c r="M64" s="28">
        <v>3492</v>
      </c>
      <c r="N64" s="28">
        <v>-3526.92</v>
      </c>
      <c r="O64" s="28"/>
      <c r="P64" s="28">
        <v>3526.92</v>
      </c>
    </row>
    <row r="65" spans="1:16" ht="13">
      <c r="A65" s="36" t="s">
        <v>514</v>
      </c>
      <c r="B65" s="37" t="s">
        <v>515</v>
      </c>
      <c r="C65" s="28"/>
      <c r="D65" s="28">
        <v>-146886</v>
      </c>
      <c r="E65" s="28">
        <v>-146886</v>
      </c>
      <c r="F65" s="28"/>
      <c r="G65" s="28">
        <v>146886</v>
      </c>
      <c r="H65" s="28">
        <v>-146886</v>
      </c>
      <c r="I65" s="28"/>
      <c r="J65" s="28">
        <v>146886</v>
      </c>
      <c r="K65" s="28">
        <v>-146886</v>
      </c>
      <c r="L65" s="28"/>
      <c r="M65" s="28">
        <v>146886</v>
      </c>
      <c r="N65" s="28">
        <v>-148354.85999999999</v>
      </c>
      <c r="O65" s="28"/>
      <c r="P65" s="28">
        <v>148354.85999999999</v>
      </c>
    </row>
    <row r="66" spans="1:16" ht="13">
      <c r="A66" s="33" t="s">
        <v>109</v>
      </c>
      <c r="B66" s="34" t="s">
        <v>110</v>
      </c>
      <c r="C66" s="28">
        <v>61149654.466159999</v>
      </c>
      <c r="D66" s="28">
        <v>101647660.26800001</v>
      </c>
      <c r="E66" s="28">
        <v>192677352.428</v>
      </c>
      <c r="F66" s="28"/>
      <c r="G66" s="28">
        <v>-192677352.428</v>
      </c>
      <c r="H66" s="28">
        <v>239213245.46599996</v>
      </c>
      <c r="I66" s="28"/>
      <c r="J66" s="28">
        <v>-239213245.46599996</v>
      </c>
      <c r="K66" s="28">
        <v>278830628.54299998</v>
      </c>
      <c r="L66" s="28"/>
      <c r="M66" s="28">
        <v>-278830628.54299998</v>
      </c>
      <c r="N66" s="28">
        <v>281618934.82843</v>
      </c>
      <c r="O66" s="28"/>
      <c r="P66" s="28">
        <v>-281618934.82843</v>
      </c>
    </row>
    <row r="67" spans="1:16" ht="13">
      <c r="A67" s="29" t="s">
        <v>111</v>
      </c>
      <c r="B67" s="30" t="s">
        <v>112</v>
      </c>
      <c r="C67" s="28">
        <v>6958976234.0033751</v>
      </c>
      <c r="D67" s="28">
        <v>6900132662.3140001</v>
      </c>
      <c r="E67" s="28">
        <v>7162388681.9799995</v>
      </c>
      <c r="F67" s="28"/>
      <c r="G67" s="28">
        <v>-7162388681.9799995</v>
      </c>
      <c r="H67" s="28">
        <v>7381049935.5679998</v>
      </c>
      <c r="I67" s="28"/>
      <c r="J67" s="28">
        <v>-7381049935.5679998</v>
      </c>
      <c r="K67" s="28">
        <v>7805770938.512001</v>
      </c>
      <c r="L67" s="28"/>
      <c r="M67" s="28">
        <v>-7805770938.512001</v>
      </c>
      <c r="N67" s="28">
        <v>7883828647.8971205</v>
      </c>
      <c r="O67" s="28"/>
      <c r="P67" s="28">
        <v>-7883828647.8971205</v>
      </c>
    </row>
    <row r="68" spans="1:16" ht="13">
      <c r="A68" s="31" t="s">
        <v>113</v>
      </c>
      <c r="B68" s="32" t="s">
        <v>114</v>
      </c>
      <c r="C68" s="28">
        <v>5853559756.8473597</v>
      </c>
      <c r="D68" s="28">
        <v>5670768830.3140001</v>
      </c>
      <c r="E68" s="28">
        <v>5936271768.9899998</v>
      </c>
      <c r="F68" s="28"/>
      <c r="G68" s="28">
        <v>-5936271768.9899998</v>
      </c>
      <c r="H68" s="28">
        <v>6194227121.967</v>
      </c>
      <c r="I68" s="28"/>
      <c r="J68" s="28">
        <v>-6194227121.967</v>
      </c>
      <c r="K68" s="28">
        <v>6596987992.6700001</v>
      </c>
      <c r="L68" s="28"/>
      <c r="M68" s="28">
        <v>-6596987992.6700001</v>
      </c>
      <c r="N68" s="28">
        <v>6662957872.5966997</v>
      </c>
      <c r="O68" s="28"/>
      <c r="P68" s="28">
        <v>-6662957872.5966997</v>
      </c>
    </row>
    <row r="69" spans="1:16" ht="13">
      <c r="A69" s="33" t="s">
        <v>115</v>
      </c>
      <c r="B69" s="34" t="s">
        <v>116</v>
      </c>
      <c r="C69" s="28">
        <v>2440222861.0468078</v>
      </c>
      <c r="D69" s="28">
        <v>2372847319.368</v>
      </c>
      <c r="E69" s="28">
        <v>2614270352.5100002</v>
      </c>
      <c r="F69" s="28"/>
      <c r="G69" s="28">
        <v>-2614270352.5100002</v>
      </c>
      <c r="H69" s="28">
        <v>2871562021.8439999</v>
      </c>
      <c r="I69" s="28"/>
      <c r="J69" s="28">
        <v>-2871562021.8439999</v>
      </c>
      <c r="K69" s="28">
        <v>3208431863.5450001</v>
      </c>
      <c r="L69" s="28"/>
      <c r="M69" s="28">
        <v>-3208431863.5450001</v>
      </c>
      <c r="N69" s="28">
        <v>3240516182.18045</v>
      </c>
      <c r="O69" s="28"/>
      <c r="P69" s="28">
        <v>-3240516182.18045</v>
      </c>
    </row>
    <row r="70" spans="1:16" ht="13">
      <c r="A70" s="33" t="s">
        <v>117</v>
      </c>
      <c r="B70" s="34" t="s">
        <v>118</v>
      </c>
      <c r="C70" s="28">
        <v>607284119.21963358</v>
      </c>
      <c r="D70" s="28">
        <v>619323850.23199999</v>
      </c>
      <c r="E70" s="28">
        <v>620960633.63</v>
      </c>
      <c r="F70" s="28"/>
      <c r="G70" s="28">
        <v>-620960633.63</v>
      </c>
      <c r="H70" s="28">
        <v>614823564.71200001</v>
      </c>
      <c r="I70" s="28"/>
      <c r="J70" s="28">
        <v>-614823564.71200001</v>
      </c>
      <c r="K70" s="28">
        <v>620296677.29999995</v>
      </c>
      <c r="L70" s="28"/>
      <c r="M70" s="28">
        <v>-620296677.29999995</v>
      </c>
      <c r="N70" s="28">
        <v>626499644.07299995</v>
      </c>
      <c r="O70" s="28"/>
      <c r="P70" s="28">
        <v>-626499644.07299995</v>
      </c>
    </row>
    <row r="71" spans="1:16" ht="13">
      <c r="A71" s="33" t="s">
        <v>119</v>
      </c>
      <c r="B71" s="34" t="s">
        <v>120</v>
      </c>
      <c r="C71" s="28">
        <v>585538465.06519043</v>
      </c>
      <c r="D71" s="28">
        <v>594516088.71800005</v>
      </c>
      <c r="E71" s="28">
        <v>595845006.96000004</v>
      </c>
      <c r="F71" s="28"/>
      <c r="G71" s="28">
        <v>-595845006.96000004</v>
      </c>
      <c r="H71" s="28">
        <v>588957459.51900005</v>
      </c>
      <c r="I71" s="28"/>
      <c r="J71" s="28">
        <v>-588957459.51900005</v>
      </c>
      <c r="K71" s="28">
        <v>594221464.829</v>
      </c>
      <c r="L71" s="28"/>
      <c r="M71" s="28">
        <v>-594221464.829</v>
      </c>
      <c r="N71" s="28">
        <v>600163679.47729003</v>
      </c>
      <c r="O71" s="28"/>
      <c r="P71" s="28">
        <v>-600163679.47729003</v>
      </c>
    </row>
    <row r="72" spans="1:16" ht="13">
      <c r="A72" s="33" t="s">
        <v>121</v>
      </c>
      <c r="B72" s="34" t="s">
        <v>122</v>
      </c>
      <c r="C72" s="28">
        <v>1978915466.3555822</v>
      </c>
      <c r="D72" s="28">
        <v>1830467696.5599999</v>
      </c>
      <c r="E72" s="28">
        <v>1843558320.414</v>
      </c>
      <c r="F72" s="28"/>
      <c r="G72" s="28">
        <v>-1843558320.414</v>
      </c>
      <c r="H72" s="28">
        <v>1849320926.4100001</v>
      </c>
      <c r="I72" s="28"/>
      <c r="J72" s="28">
        <v>-1849320926.4100001</v>
      </c>
      <c r="K72" s="28">
        <v>1898420722.6240001</v>
      </c>
      <c r="L72" s="28"/>
      <c r="M72" s="28">
        <v>-1898420722.6240001</v>
      </c>
      <c r="N72" s="28">
        <v>1917404929.85024</v>
      </c>
      <c r="O72" s="28"/>
      <c r="P72" s="28">
        <v>-1917404929.85024</v>
      </c>
    </row>
    <row r="73" spans="1:16" ht="13">
      <c r="A73" s="33" t="s">
        <v>123</v>
      </c>
      <c r="B73" s="34" t="s">
        <v>124</v>
      </c>
      <c r="C73" s="28">
        <v>112793968.78090081</v>
      </c>
      <c r="D73" s="28">
        <v>119464642.462</v>
      </c>
      <c r="E73" s="28">
        <v>126606694.78</v>
      </c>
      <c r="F73" s="28"/>
      <c r="G73" s="28">
        <v>-126606694.78</v>
      </c>
      <c r="H73" s="28">
        <v>134475105.94100001</v>
      </c>
      <c r="I73" s="28"/>
      <c r="J73" s="28">
        <v>-134475105.94100001</v>
      </c>
      <c r="K73" s="28">
        <v>139247385.14500001</v>
      </c>
      <c r="L73" s="28"/>
      <c r="M73" s="28">
        <v>-139247385.14500001</v>
      </c>
      <c r="N73" s="28">
        <v>140639858.99645001</v>
      </c>
      <c r="O73" s="28"/>
      <c r="P73" s="28">
        <v>-140639858.99645001</v>
      </c>
    </row>
    <row r="74" spans="1:16" ht="13">
      <c r="A74" s="33" t="s">
        <v>125</v>
      </c>
      <c r="B74" s="34" t="s">
        <v>126</v>
      </c>
      <c r="C74" s="28">
        <v>128804876.3792448</v>
      </c>
      <c r="D74" s="28">
        <v>134149232.97400001</v>
      </c>
      <c r="E74" s="28">
        <v>135030760.69600001</v>
      </c>
      <c r="F74" s="28"/>
      <c r="G74" s="28">
        <v>-135030760.69600001</v>
      </c>
      <c r="H74" s="28">
        <v>135088043.54100001</v>
      </c>
      <c r="I74" s="28"/>
      <c r="J74" s="28">
        <v>-135088043.54100001</v>
      </c>
      <c r="K74" s="28">
        <v>136369879.227</v>
      </c>
      <c r="L74" s="28"/>
      <c r="M74" s="28">
        <v>-136369879.227</v>
      </c>
      <c r="N74" s="28">
        <v>137733578.01927</v>
      </c>
      <c r="O74" s="28"/>
      <c r="P74" s="28">
        <v>-137733578.01927</v>
      </c>
    </row>
    <row r="75" spans="1:16" ht="13">
      <c r="A75" s="31" t="s">
        <v>127</v>
      </c>
      <c r="B75" s="32" t="s">
        <v>128</v>
      </c>
      <c r="C75" s="28">
        <v>153979588.74328399</v>
      </c>
      <c r="D75" s="28">
        <v>188323478.25</v>
      </c>
      <c r="E75" s="28">
        <v>197871586.74000001</v>
      </c>
      <c r="F75" s="28"/>
      <c r="G75" s="28">
        <v>-197871586.74000001</v>
      </c>
      <c r="H75" s="28">
        <v>183141166.79800001</v>
      </c>
      <c r="I75" s="28"/>
      <c r="J75" s="28">
        <v>-183141166.79800001</v>
      </c>
      <c r="K75" s="28">
        <v>180263566.90599999</v>
      </c>
      <c r="L75" s="28"/>
      <c r="M75" s="28">
        <v>-180263566.90599999</v>
      </c>
      <c r="N75" s="28">
        <v>182066202.57506001</v>
      </c>
      <c r="O75" s="28"/>
      <c r="P75" s="28">
        <v>-182066202.57506001</v>
      </c>
    </row>
    <row r="76" spans="1:16" ht="13">
      <c r="A76" s="33" t="s">
        <v>129</v>
      </c>
      <c r="B76" s="34" t="s">
        <v>130</v>
      </c>
      <c r="C76" s="28">
        <v>37561661.2718096</v>
      </c>
      <c r="D76" s="28">
        <v>38529191.979999997</v>
      </c>
      <c r="E76" s="28">
        <v>40008165.460000001</v>
      </c>
      <c r="F76" s="28"/>
      <c r="G76" s="28">
        <v>-40008165.460000001</v>
      </c>
      <c r="H76" s="28">
        <v>37398555.487000003</v>
      </c>
      <c r="I76" s="28"/>
      <c r="J76" s="28">
        <v>-37398555.487000003</v>
      </c>
      <c r="K76" s="28">
        <v>37773263.489</v>
      </c>
      <c r="L76" s="28"/>
      <c r="M76" s="28">
        <v>-37773263.489</v>
      </c>
      <c r="N76" s="28">
        <v>38150996.123889998</v>
      </c>
      <c r="O76" s="28"/>
      <c r="P76" s="28">
        <v>-38150996.123889998</v>
      </c>
    </row>
    <row r="77" spans="1:16" ht="13">
      <c r="A77" s="33" t="s">
        <v>131</v>
      </c>
      <c r="B77" s="34" t="s">
        <v>132</v>
      </c>
      <c r="C77" s="28">
        <v>116417927.47147441</v>
      </c>
      <c r="D77" s="28">
        <v>149794286.27000001</v>
      </c>
      <c r="E77" s="28">
        <v>157863421.28</v>
      </c>
      <c r="F77" s="28"/>
      <c r="G77" s="28">
        <v>-157863421.28</v>
      </c>
      <c r="H77" s="28">
        <v>145742611.31099999</v>
      </c>
      <c r="I77" s="28"/>
      <c r="J77" s="28">
        <v>-145742611.31099999</v>
      </c>
      <c r="K77" s="28">
        <v>142490303.417</v>
      </c>
      <c r="L77" s="28"/>
      <c r="M77" s="28">
        <v>-142490303.417</v>
      </c>
      <c r="N77" s="28">
        <v>143915206.45117</v>
      </c>
      <c r="O77" s="28"/>
      <c r="P77" s="28">
        <v>-143915206.45117</v>
      </c>
    </row>
    <row r="78" spans="1:16" ht="13">
      <c r="A78" s="31" t="s">
        <v>133</v>
      </c>
      <c r="B78" s="32" t="s">
        <v>134</v>
      </c>
      <c r="C78" s="28">
        <v>543089244.02836645</v>
      </c>
      <c r="D78" s="28">
        <v>595186827.55999994</v>
      </c>
      <c r="E78" s="28">
        <v>590672430.46399999</v>
      </c>
      <c r="F78" s="28"/>
      <c r="G78" s="28">
        <v>-590672430.46399999</v>
      </c>
      <c r="H78" s="28">
        <v>579171940.75899994</v>
      </c>
      <c r="I78" s="28"/>
      <c r="J78" s="28">
        <v>-579171940.75899994</v>
      </c>
      <c r="K78" s="28">
        <v>584402992.54999995</v>
      </c>
      <c r="L78" s="28"/>
      <c r="M78" s="28">
        <v>-584402992.54999995</v>
      </c>
      <c r="N78" s="28">
        <v>590247022.47549999</v>
      </c>
      <c r="O78" s="28"/>
      <c r="P78" s="28">
        <v>-590247022.47549999</v>
      </c>
    </row>
    <row r="79" spans="1:16" ht="13">
      <c r="A79" s="33" t="s">
        <v>135</v>
      </c>
      <c r="B79" s="34" t="s">
        <v>136</v>
      </c>
      <c r="C79" s="28">
        <v>443023756.02836639</v>
      </c>
      <c r="D79" s="28">
        <v>463402327.56</v>
      </c>
      <c r="E79" s="28">
        <v>457758530.46399999</v>
      </c>
      <c r="F79" s="28"/>
      <c r="G79" s="28">
        <v>-457758530.46399999</v>
      </c>
      <c r="H79" s="28">
        <v>445593640.759</v>
      </c>
      <c r="I79" s="28"/>
      <c r="J79" s="28">
        <v>-445593640.759</v>
      </c>
      <c r="K79" s="28">
        <v>449488892.55000001</v>
      </c>
      <c r="L79" s="28"/>
      <c r="M79" s="28">
        <v>-449488892.55000001</v>
      </c>
      <c r="N79" s="28">
        <v>453983781.47549999</v>
      </c>
      <c r="O79" s="28"/>
      <c r="P79" s="28">
        <v>-453983781.47549999</v>
      </c>
    </row>
    <row r="80" spans="1:16" ht="13">
      <c r="A80" s="33" t="s">
        <v>137</v>
      </c>
      <c r="B80" s="34" t="s">
        <v>138</v>
      </c>
      <c r="C80" s="28">
        <v>98637788</v>
      </c>
      <c r="D80" s="28">
        <v>130348400</v>
      </c>
      <c r="E80" s="28">
        <v>131470600</v>
      </c>
      <c r="F80" s="28"/>
      <c r="G80" s="28">
        <v>-131470600</v>
      </c>
      <c r="H80" s="28">
        <v>132127800</v>
      </c>
      <c r="I80" s="28"/>
      <c r="J80" s="28">
        <v>-132127800</v>
      </c>
      <c r="K80" s="28">
        <v>133449100</v>
      </c>
      <c r="L80" s="28"/>
      <c r="M80" s="28">
        <v>-133449100</v>
      </c>
      <c r="N80" s="28">
        <v>134783591</v>
      </c>
      <c r="O80" s="28"/>
      <c r="P80" s="28">
        <v>-134783591</v>
      </c>
    </row>
    <row r="81" spans="1:16" ht="13">
      <c r="A81" s="33" t="s">
        <v>139</v>
      </c>
      <c r="B81" s="34" t="s">
        <v>140</v>
      </c>
      <c r="C81" s="28">
        <v>1427700</v>
      </c>
      <c r="D81" s="28">
        <v>1436100</v>
      </c>
      <c r="E81" s="28">
        <v>1443300</v>
      </c>
      <c r="F81" s="28"/>
      <c r="G81" s="28">
        <v>-1443300</v>
      </c>
      <c r="H81" s="28">
        <v>1450500</v>
      </c>
      <c r="I81" s="28"/>
      <c r="J81" s="28">
        <v>-1450500</v>
      </c>
      <c r="K81" s="28">
        <v>1465000</v>
      </c>
      <c r="L81" s="28"/>
      <c r="M81" s="28">
        <v>-1465000</v>
      </c>
      <c r="N81" s="28">
        <v>1479650</v>
      </c>
      <c r="O81" s="28"/>
      <c r="P81" s="28">
        <v>-1479650</v>
      </c>
    </row>
    <row r="82" spans="1:16" ht="13">
      <c r="A82" s="31" t="s">
        <v>141</v>
      </c>
      <c r="B82" s="32" t="s">
        <v>142</v>
      </c>
      <c r="C82" s="28">
        <v>408347644.38436478</v>
      </c>
      <c r="D82" s="28">
        <v>445853526.19</v>
      </c>
      <c r="E82" s="28">
        <v>437572895.78600001</v>
      </c>
      <c r="F82" s="28"/>
      <c r="G82" s="28">
        <v>-437572895.78600001</v>
      </c>
      <c r="H82" s="28">
        <v>424509706.04400003</v>
      </c>
      <c r="I82" s="28"/>
      <c r="J82" s="28">
        <v>-424509706.04400003</v>
      </c>
      <c r="K82" s="28">
        <v>444116386.38599998</v>
      </c>
      <c r="L82" s="28"/>
      <c r="M82" s="28">
        <v>-444116386.38599998</v>
      </c>
      <c r="N82" s="28">
        <v>448557550.24985999</v>
      </c>
      <c r="O82" s="28"/>
      <c r="P82" s="28">
        <v>-448557550.24985999</v>
      </c>
    </row>
    <row r="83" spans="1:16" ht="13">
      <c r="A83" s="33" t="s">
        <v>143</v>
      </c>
      <c r="B83" s="34" t="s">
        <v>142</v>
      </c>
      <c r="C83" s="28">
        <v>408347644.38436478</v>
      </c>
      <c r="D83" s="28">
        <v>445853526.19</v>
      </c>
      <c r="E83" s="28">
        <v>437572895.78600001</v>
      </c>
      <c r="F83" s="28"/>
      <c r="G83" s="28">
        <v>-437572895.78600001</v>
      </c>
      <c r="H83" s="28">
        <v>424509706.04400003</v>
      </c>
      <c r="I83" s="28"/>
      <c r="J83" s="28">
        <v>-424509706.04400003</v>
      </c>
      <c r="K83" s="28">
        <v>444116386.38599998</v>
      </c>
      <c r="L83" s="28"/>
      <c r="M83" s="28">
        <v>-444116386.38599998</v>
      </c>
      <c r="N83" s="28">
        <v>448557550.24985999</v>
      </c>
      <c r="O83" s="28"/>
      <c r="P83" s="28">
        <v>-448557550.24985999</v>
      </c>
    </row>
    <row r="84" spans="1:16" ht="13">
      <c r="A84" s="29" t="s">
        <v>144</v>
      </c>
      <c r="B84" s="30" t="s">
        <v>145</v>
      </c>
      <c r="C84" s="28">
        <v>8213807882.9552107</v>
      </c>
      <c r="D84" s="28">
        <v>8373807153.8699989</v>
      </c>
      <c r="E84" s="28">
        <v>8537085175.5899992</v>
      </c>
      <c r="F84" s="28">
        <v>9067950</v>
      </c>
      <c r="G84" s="28">
        <v>-8528017225.5900011</v>
      </c>
      <c r="H84" s="28">
        <v>8721585962.8059998</v>
      </c>
      <c r="I84" s="28">
        <v>9203000</v>
      </c>
      <c r="J84" s="28">
        <v>-8712382962.8059998</v>
      </c>
      <c r="K84" s="28">
        <v>8956911318.5020008</v>
      </c>
      <c r="L84" s="28">
        <v>9295000</v>
      </c>
      <c r="M84" s="28">
        <v>-8947616318.5020008</v>
      </c>
      <c r="N84" s="28">
        <v>9046480431.6870193</v>
      </c>
      <c r="O84" s="28">
        <v>9387950</v>
      </c>
      <c r="P84" s="28">
        <v>-9037092481.6870193</v>
      </c>
    </row>
    <row r="85" spans="1:16" ht="13">
      <c r="A85" s="31" t="s">
        <v>146</v>
      </c>
      <c r="B85" s="32" t="s">
        <v>147</v>
      </c>
      <c r="C85" s="28">
        <v>953739885.16166306</v>
      </c>
      <c r="D85" s="28">
        <v>973127337.08400011</v>
      </c>
      <c r="E85" s="28">
        <v>1021611349.686</v>
      </c>
      <c r="F85" s="28"/>
      <c r="G85" s="28">
        <v>-1021611349.686</v>
      </c>
      <c r="H85" s="28">
        <v>1041006700.1350001</v>
      </c>
      <c r="I85" s="28"/>
      <c r="J85" s="28">
        <v>-1041006700.1350001</v>
      </c>
      <c r="K85" s="28">
        <v>1067249224.2269999</v>
      </c>
      <c r="L85" s="28"/>
      <c r="M85" s="28">
        <v>-1067249224.2269999</v>
      </c>
      <c r="N85" s="28">
        <v>1077921716.46927</v>
      </c>
      <c r="O85" s="28"/>
      <c r="P85" s="28">
        <v>-1077921716.46927</v>
      </c>
    </row>
    <row r="86" spans="1:16" ht="13">
      <c r="A86" s="33" t="s">
        <v>148</v>
      </c>
      <c r="B86" s="34" t="s">
        <v>149</v>
      </c>
      <c r="C86" s="28">
        <v>726366340.30302477</v>
      </c>
      <c r="D86" s="28">
        <v>743359780.81599998</v>
      </c>
      <c r="E86" s="28">
        <v>747824563.45200002</v>
      </c>
      <c r="F86" s="28"/>
      <c r="G86" s="28">
        <v>-747824563.45200002</v>
      </c>
      <c r="H86" s="28">
        <v>764082235.78100002</v>
      </c>
      <c r="I86" s="28"/>
      <c r="J86" s="28">
        <v>-764082235.78100002</v>
      </c>
      <c r="K86" s="28">
        <v>782360009.38900006</v>
      </c>
      <c r="L86" s="28"/>
      <c r="M86" s="28">
        <v>-782360009.38900006</v>
      </c>
      <c r="N86" s="28">
        <v>790183609.48289001</v>
      </c>
      <c r="O86" s="28"/>
      <c r="P86" s="28">
        <v>-790183609.48289001</v>
      </c>
    </row>
    <row r="87" spans="1:16" ht="13">
      <c r="A87" s="33" t="s">
        <v>150</v>
      </c>
      <c r="B87" s="34" t="s">
        <v>151</v>
      </c>
      <c r="C87" s="28">
        <v>227373544.85863841</v>
      </c>
      <c r="D87" s="28">
        <v>229767556.26800001</v>
      </c>
      <c r="E87" s="28">
        <v>273786786.23400003</v>
      </c>
      <c r="F87" s="28"/>
      <c r="G87" s="28">
        <v>-273786786.23400003</v>
      </c>
      <c r="H87" s="28">
        <v>276924464.35399997</v>
      </c>
      <c r="I87" s="28"/>
      <c r="J87" s="28">
        <v>-276924464.35399997</v>
      </c>
      <c r="K87" s="28">
        <v>284889214.838</v>
      </c>
      <c r="L87" s="28"/>
      <c r="M87" s="28">
        <v>-284889214.838</v>
      </c>
      <c r="N87" s="28">
        <v>287738106.98637998</v>
      </c>
      <c r="O87" s="28"/>
      <c r="P87" s="28">
        <v>-287738106.98637998</v>
      </c>
    </row>
    <row r="88" spans="1:16" ht="13">
      <c r="A88" s="31" t="s">
        <v>152</v>
      </c>
      <c r="B88" s="32" t="s">
        <v>153</v>
      </c>
      <c r="C88" s="28">
        <v>2321419367.9426222</v>
      </c>
      <c r="D88" s="28">
        <v>2380180991.6560001</v>
      </c>
      <c r="E88" s="28">
        <v>2433570226.7080002</v>
      </c>
      <c r="F88" s="28"/>
      <c r="G88" s="28">
        <v>-2433570226.7080002</v>
      </c>
      <c r="H88" s="28">
        <v>2469180529.5679998</v>
      </c>
      <c r="I88" s="28"/>
      <c r="J88" s="28">
        <v>-2469180529.5679998</v>
      </c>
      <c r="K88" s="28">
        <v>2515956892.0960002</v>
      </c>
      <c r="L88" s="28"/>
      <c r="M88" s="28">
        <v>-2515956892.0960002</v>
      </c>
      <c r="N88" s="28">
        <v>2541116461.0169601</v>
      </c>
      <c r="O88" s="28"/>
      <c r="P88" s="28">
        <v>-2541116461.0169601</v>
      </c>
    </row>
    <row r="89" spans="1:16" ht="13">
      <c r="A89" s="33" t="s">
        <v>154</v>
      </c>
      <c r="B89" s="34" t="s">
        <v>155</v>
      </c>
      <c r="C89" s="28">
        <v>830297035.00390315</v>
      </c>
      <c r="D89" s="28">
        <v>843402463.54400003</v>
      </c>
      <c r="E89" s="28">
        <v>847031616.08599997</v>
      </c>
      <c r="F89" s="28"/>
      <c r="G89" s="28">
        <v>-847031616.08599997</v>
      </c>
      <c r="H89" s="28">
        <v>864624959.329</v>
      </c>
      <c r="I89" s="28"/>
      <c r="J89" s="28">
        <v>-864624959.329</v>
      </c>
      <c r="K89" s="28">
        <v>882874372.66299999</v>
      </c>
      <c r="L89" s="28"/>
      <c r="M89" s="28">
        <v>-882874372.66299999</v>
      </c>
      <c r="N89" s="28">
        <v>891703116.38962996</v>
      </c>
      <c r="O89" s="28"/>
      <c r="P89" s="28">
        <v>-891703116.38962996</v>
      </c>
    </row>
    <row r="90" spans="1:16" ht="13">
      <c r="A90" s="33" t="s">
        <v>156</v>
      </c>
      <c r="B90" s="34" t="s">
        <v>157</v>
      </c>
      <c r="C90" s="28">
        <v>843731580.47101915</v>
      </c>
      <c r="D90" s="28">
        <v>869358211.21000004</v>
      </c>
      <c r="E90" s="28">
        <v>892464461.66999996</v>
      </c>
      <c r="F90" s="28"/>
      <c r="G90" s="28">
        <v>-892464461.66999996</v>
      </c>
      <c r="H90" s="28">
        <v>902548238.70799994</v>
      </c>
      <c r="I90" s="28"/>
      <c r="J90" s="28">
        <v>-902548238.70799994</v>
      </c>
      <c r="K90" s="28">
        <v>918262634.676</v>
      </c>
      <c r="L90" s="28"/>
      <c r="M90" s="28">
        <v>-918262634.676</v>
      </c>
      <c r="N90" s="28">
        <v>927445261.02276003</v>
      </c>
      <c r="O90" s="28"/>
      <c r="P90" s="28">
        <v>-927445261.02276003</v>
      </c>
    </row>
    <row r="91" spans="1:16" ht="13">
      <c r="A91" s="33" t="s">
        <v>158</v>
      </c>
      <c r="B91" s="34" t="s">
        <v>159</v>
      </c>
      <c r="C91" s="28">
        <v>647390752.4677</v>
      </c>
      <c r="D91" s="28">
        <v>667420316.90199995</v>
      </c>
      <c r="E91" s="28">
        <v>694074148.95200002</v>
      </c>
      <c r="F91" s="28"/>
      <c r="G91" s="28">
        <v>-694074148.95200002</v>
      </c>
      <c r="H91" s="28">
        <v>702007331.53100002</v>
      </c>
      <c r="I91" s="28"/>
      <c r="J91" s="28">
        <v>-702007331.53100002</v>
      </c>
      <c r="K91" s="28">
        <v>714819884.75699997</v>
      </c>
      <c r="L91" s="28"/>
      <c r="M91" s="28">
        <v>-714819884.75699997</v>
      </c>
      <c r="N91" s="28">
        <v>721968083.60457003</v>
      </c>
      <c r="O91" s="28"/>
      <c r="P91" s="28">
        <v>-721968083.60457003</v>
      </c>
    </row>
    <row r="92" spans="1:16" ht="13">
      <c r="A92" s="31" t="s">
        <v>160</v>
      </c>
      <c r="B92" s="32" t="s">
        <v>161</v>
      </c>
      <c r="C92" s="28">
        <v>3265943108.3871999</v>
      </c>
      <c r="D92" s="28">
        <v>3304682548.902</v>
      </c>
      <c r="E92" s="28">
        <v>3333032047.9520001</v>
      </c>
      <c r="F92" s="28"/>
      <c r="G92" s="28">
        <v>-3333032047.9520001</v>
      </c>
      <c r="H92" s="28">
        <v>3411628878.5310001</v>
      </c>
      <c r="I92" s="28"/>
      <c r="J92" s="28">
        <v>-3411628878.5310001</v>
      </c>
      <c r="K92" s="28">
        <v>3516843444.757</v>
      </c>
      <c r="L92" s="28"/>
      <c r="M92" s="28">
        <v>-3516843444.757</v>
      </c>
      <c r="N92" s="28">
        <v>3552011879.2045698</v>
      </c>
      <c r="O92" s="28"/>
      <c r="P92" s="28">
        <v>-3552011879.2045698</v>
      </c>
    </row>
    <row r="93" spans="1:16" ht="13">
      <c r="A93" s="33" t="s">
        <v>162</v>
      </c>
      <c r="B93" s="34" t="s">
        <v>161</v>
      </c>
      <c r="C93" s="28">
        <v>3265943108.3871999</v>
      </c>
      <c r="D93" s="28">
        <v>3304682548.902</v>
      </c>
      <c r="E93" s="28">
        <v>3333032047.9520001</v>
      </c>
      <c r="F93" s="28"/>
      <c r="G93" s="28">
        <v>-3333032047.9520001</v>
      </c>
      <c r="H93" s="28">
        <v>3411628878.5310001</v>
      </c>
      <c r="I93" s="28"/>
      <c r="J93" s="28">
        <v>-3411628878.5310001</v>
      </c>
      <c r="K93" s="28">
        <v>3516843444.757</v>
      </c>
      <c r="L93" s="28"/>
      <c r="M93" s="28">
        <v>-3516843444.757</v>
      </c>
      <c r="N93" s="28">
        <v>3552011879.2045698</v>
      </c>
      <c r="O93" s="28"/>
      <c r="P93" s="28">
        <v>-3552011879.2045698</v>
      </c>
    </row>
    <row r="94" spans="1:16" ht="13">
      <c r="A94" s="31" t="s">
        <v>163</v>
      </c>
      <c r="B94" s="32" t="s">
        <v>164</v>
      </c>
      <c r="C94" s="28">
        <v>1619701457.5870881</v>
      </c>
      <c r="D94" s="28">
        <v>1654528679.96</v>
      </c>
      <c r="E94" s="28">
        <v>1687377240.8080001</v>
      </c>
      <c r="F94" s="28">
        <v>9067950</v>
      </c>
      <c r="G94" s="28">
        <v>-1678309290.8080001</v>
      </c>
      <c r="H94" s="28">
        <v>1737285670.2179999</v>
      </c>
      <c r="I94" s="28">
        <v>9203000</v>
      </c>
      <c r="J94" s="28">
        <v>-1728082670.2179999</v>
      </c>
      <c r="K94" s="28">
        <v>1793187562.5840001</v>
      </c>
      <c r="L94" s="28">
        <v>9295000</v>
      </c>
      <c r="M94" s="28">
        <v>-1783892562.5840001</v>
      </c>
      <c r="N94" s="28">
        <v>1811119438.2098401</v>
      </c>
      <c r="O94" s="28">
        <v>9387950</v>
      </c>
      <c r="P94" s="28">
        <v>-1801731488.2098401</v>
      </c>
    </row>
    <row r="95" spans="1:16" ht="13">
      <c r="A95" s="33" t="s">
        <v>165</v>
      </c>
      <c r="B95" s="34" t="s">
        <v>166</v>
      </c>
      <c r="C95" s="28">
        <v>3044972.9920464</v>
      </c>
      <c r="D95" s="28">
        <v>2889531.9380000001</v>
      </c>
      <c r="E95" s="28">
        <v>2825374.5260000001</v>
      </c>
      <c r="F95" s="28"/>
      <c r="G95" s="28">
        <v>-2825374.5260000001</v>
      </c>
      <c r="H95" s="28">
        <v>2763719.9890000001</v>
      </c>
      <c r="I95" s="28"/>
      <c r="J95" s="28">
        <v>-2763719.9890000001</v>
      </c>
      <c r="K95" s="28">
        <v>2713476.6830000002</v>
      </c>
      <c r="L95" s="28"/>
      <c r="M95" s="28">
        <v>-2713476.6830000002</v>
      </c>
      <c r="N95" s="28">
        <v>2740611.4498299998</v>
      </c>
      <c r="O95" s="28"/>
      <c r="P95" s="28">
        <v>-2740611.4498299998</v>
      </c>
    </row>
    <row r="96" spans="1:16" ht="13">
      <c r="A96" s="33" t="s">
        <v>167</v>
      </c>
      <c r="B96" s="34" t="s">
        <v>168</v>
      </c>
      <c r="C96" s="28">
        <v>2902413.56256</v>
      </c>
      <c r="D96" s="28">
        <v>2951340.8</v>
      </c>
      <c r="E96" s="28">
        <v>2958375.1</v>
      </c>
      <c r="F96" s="28"/>
      <c r="G96" s="28">
        <v>-2958375.1</v>
      </c>
      <c r="H96" s="28">
        <v>3016458.8</v>
      </c>
      <c r="I96" s="28"/>
      <c r="J96" s="28">
        <v>-3016458.8</v>
      </c>
      <c r="K96" s="28">
        <v>3078215</v>
      </c>
      <c r="L96" s="28"/>
      <c r="M96" s="28">
        <v>-3078215</v>
      </c>
      <c r="N96" s="28">
        <v>3108997.15</v>
      </c>
      <c r="O96" s="28"/>
      <c r="P96" s="28">
        <v>-3108997.15</v>
      </c>
    </row>
    <row r="97" spans="1:16" ht="13">
      <c r="A97" s="33" t="s">
        <v>169</v>
      </c>
      <c r="B97" s="34" t="s">
        <v>170</v>
      </c>
      <c r="C97" s="28">
        <v>18344965.5670936</v>
      </c>
      <c r="D97" s="28">
        <v>19985656.486000001</v>
      </c>
      <c r="E97" s="28">
        <v>21206483.416000001</v>
      </c>
      <c r="F97" s="28"/>
      <c r="G97" s="28">
        <v>-21206483.416000001</v>
      </c>
      <c r="H97" s="28">
        <v>22799122.162</v>
      </c>
      <c r="I97" s="28"/>
      <c r="J97" s="28">
        <v>-22799122.162</v>
      </c>
      <c r="K97" s="28">
        <v>23356923.614</v>
      </c>
      <c r="L97" s="28"/>
      <c r="M97" s="28">
        <v>-23356923.614</v>
      </c>
      <c r="N97" s="28">
        <v>23590492.850140002</v>
      </c>
      <c r="O97" s="28"/>
      <c r="P97" s="28">
        <v>-23590492.850140002</v>
      </c>
    </row>
    <row r="98" spans="1:16" ht="13">
      <c r="A98" s="33" t="s">
        <v>171</v>
      </c>
      <c r="B98" s="34" t="s">
        <v>172</v>
      </c>
      <c r="C98" s="28">
        <v>445299883.46241838</v>
      </c>
      <c r="D98" s="28">
        <v>472280394.46799994</v>
      </c>
      <c r="E98" s="28">
        <v>475932796.634</v>
      </c>
      <c r="F98" s="28"/>
      <c r="G98" s="28">
        <v>-475932796.634</v>
      </c>
      <c r="H98" s="28">
        <v>492053844.55399996</v>
      </c>
      <c r="I98" s="28"/>
      <c r="J98" s="28">
        <v>-492053844.55399996</v>
      </c>
      <c r="K98" s="28">
        <v>511733409.838</v>
      </c>
      <c r="L98" s="28"/>
      <c r="M98" s="28">
        <v>-511733409.838</v>
      </c>
      <c r="N98" s="28">
        <v>516850743.93638003</v>
      </c>
      <c r="O98" s="28"/>
      <c r="P98" s="28">
        <v>-516850743.93638003</v>
      </c>
    </row>
    <row r="99" spans="1:16" ht="13">
      <c r="A99" s="33" t="s">
        <v>173</v>
      </c>
      <c r="B99" s="34" t="s">
        <v>174</v>
      </c>
      <c r="C99" s="28">
        <v>744354.23</v>
      </c>
      <c r="D99" s="28">
        <v>1058100</v>
      </c>
      <c r="E99" s="28">
        <v>1063300</v>
      </c>
      <c r="F99" s="28"/>
      <c r="G99" s="28">
        <v>-1063300</v>
      </c>
      <c r="H99" s="28">
        <v>1068700</v>
      </c>
      <c r="I99" s="28"/>
      <c r="J99" s="28">
        <v>-1068700</v>
      </c>
      <c r="K99" s="28">
        <v>1079400</v>
      </c>
      <c r="L99" s="28"/>
      <c r="M99" s="28">
        <v>-1079400</v>
      </c>
      <c r="N99" s="28">
        <v>1090194</v>
      </c>
      <c r="O99" s="28"/>
      <c r="P99" s="28">
        <v>-1090194</v>
      </c>
    </row>
    <row r="100" spans="1:16" ht="13">
      <c r="A100" s="33" t="s">
        <v>175</v>
      </c>
      <c r="B100" s="34" t="s">
        <v>176</v>
      </c>
      <c r="C100" s="28">
        <v>86116769.743541598</v>
      </c>
      <c r="D100" s="28">
        <v>93542090.038000003</v>
      </c>
      <c r="E100" s="28">
        <v>96054147.533999994</v>
      </c>
      <c r="F100" s="28"/>
      <c r="G100" s="28">
        <v>-96054147.533999994</v>
      </c>
      <c r="H100" s="28">
        <v>100351164.051</v>
      </c>
      <c r="I100" s="28"/>
      <c r="J100" s="28">
        <v>-100351164.051</v>
      </c>
      <c r="K100" s="28">
        <v>105265707.397</v>
      </c>
      <c r="L100" s="28"/>
      <c r="M100" s="28">
        <v>-105265707.397</v>
      </c>
      <c r="N100" s="28">
        <v>106318364.47097</v>
      </c>
      <c r="O100" s="28"/>
      <c r="P100" s="28">
        <v>-106318364.47097</v>
      </c>
    </row>
    <row r="101" spans="1:16" ht="13">
      <c r="A101" s="33" t="s">
        <v>177</v>
      </c>
      <c r="B101" s="34" t="s">
        <v>178</v>
      </c>
      <c r="C101" s="28">
        <v>3920256.2326528002</v>
      </c>
      <c r="D101" s="28">
        <v>4162769.7220000001</v>
      </c>
      <c r="E101" s="28">
        <v>4118011.4959999998</v>
      </c>
      <c r="F101" s="28"/>
      <c r="G101" s="28">
        <v>-4118011.4959999998</v>
      </c>
      <c r="H101" s="28">
        <v>4131555.4440000001</v>
      </c>
      <c r="I101" s="28"/>
      <c r="J101" s="28">
        <v>-4131555.4440000001</v>
      </c>
      <c r="K101" s="28">
        <v>4103390.5090000001</v>
      </c>
      <c r="L101" s="28"/>
      <c r="M101" s="28">
        <v>-4103390.5090000001</v>
      </c>
      <c r="N101" s="28">
        <v>4144424.4140900001</v>
      </c>
      <c r="O101" s="28"/>
      <c r="P101" s="28">
        <v>-4144424.4140900001</v>
      </c>
    </row>
    <row r="102" spans="1:16" ht="13">
      <c r="A102" s="33" t="s">
        <v>179</v>
      </c>
      <c r="B102" s="34" t="s">
        <v>180</v>
      </c>
      <c r="C102" s="28">
        <v>62133847.171846397</v>
      </c>
      <c r="D102" s="28">
        <v>72945133.637999997</v>
      </c>
      <c r="E102" s="28">
        <v>76891740.724000007</v>
      </c>
      <c r="F102" s="28"/>
      <c r="G102" s="28">
        <v>-76891740.724000007</v>
      </c>
      <c r="H102" s="28">
        <v>81352450.136000007</v>
      </c>
      <c r="I102" s="28"/>
      <c r="J102" s="28">
        <v>-81352450.136000007</v>
      </c>
      <c r="K102" s="28">
        <v>85963910.192000002</v>
      </c>
      <c r="L102" s="28"/>
      <c r="M102" s="28">
        <v>-85963910.192000002</v>
      </c>
      <c r="N102" s="28">
        <v>86823549.293919995</v>
      </c>
      <c r="O102" s="28"/>
      <c r="P102" s="28">
        <v>-86823549.293919995</v>
      </c>
    </row>
    <row r="103" spans="1:16" ht="13">
      <c r="A103" s="33" t="s">
        <v>181</v>
      </c>
      <c r="B103" s="34" t="s">
        <v>182</v>
      </c>
      <c r="C103" s="28">
        <v>187993881.0727368</v>
      </c>
      <c r="D103" s="28">
        <v>193402655.90400001</v>
      </c>
      <c r="E103" s="28">
        <v>195584326.50799999</v>
      </c>
      <c r="F103" s="28"/>
      <c r="G103" s="28">
        <v>-195584326.50799999</v>
      </c>
      <c r="H103" s="28">
        <v>200006162.30899999</v>
      </c>
      <c r="I103" s="28"/>
      <c r="J103" s="28">
        <v>-200006162.30899999</v>
      </c>
      <c r="K103" s="28">
        <v>205248319.123</v>
      </c>
      <c r="L103" s="28"/>
      <c r="M103" s="28">
        <v>-205248319.123</v>
      </c>
      <c r="N103" s="28">
        <v>207300802.31423</v>
      </c>
      <c r="O103" s="28"/>
      <c r="P103" s="28">
        <v>-207300802.31423</v>
      </c>
    </row>
    <row r="104" spans="1:16" s="46" customFormat="1" ht="13">
      <c r="A104" s="47"/>
      <c r="B104" s="48" t="s">
        <v>21</v>
      </c>
      <c r="C104" s="45">
        <f>C116+C115</f>
        <v>96204266.104800001</v>
      </c>
      <c r="D104" s="45"/>
      <c r="E104" s="45"/>
      <c r="F104" s="45"/>
      <c r="G104" s="45"/>
      <c r="H104" s="45"/>
      <c r="I104" s="45"/>
      <c r="J104" s="45"/>
      <c r="K104" s="45"/>
      <c r="L104" s="45"/>
      <c r="M104" s="45"/>
      <c r="N104" s="45"/>
      <c r="O104" s="45"/>
      <c r="P104" s="45"/>
    </row>
    <row r="105" spans="1:16" ht="13">
      <c r="A105" s="35" t="s">
        <v>183</v>
      </c>
      <c r="B105" s="34" t="s">
        <v>184</v>
      </c>
      <c r="C105" s="28">
        <v>129661452.5064152</v>
      </c>
      <c r="D105" s="28">
        <v>132557866.44400001</v>
      </c>
      <c r="E105" s="28">
        <v>131702525.178</v>
      </c>
      <c r="F105" s="28">
        <v>9067950</v>
      </c>
      <c r="G105" s="28">
        <v>-122634575.178</v>
      </c>
      <c r="H105" s="28">
        <v>133739991.632</v>
      </c>
      <c r="I105" s="28">
        <v>9203000</v>
      </c>
      <c r="J105" s="28">
        <v>-124536991.632</v>
      </c>
      <c r="K105" s="28">
        <v>135723867.801</v>
      </c>
      <c r="L105" s="28">
        <v>9295000</v>
      </c>
      <c r="M105" s="28">
        <v>-126428867.80099998</v>
      </c>
      <c r="N105" s="28">
        <v>137081106.47900999</v>
      </c>
      <c r="O105" s="28">
        <v>9387950</v>
      </c>
      <c r="P105" s="28">
        <v>-127693156.47901</v>
      </c>
    </row>
    <row r="106" spans="1:16" ht="13">
      <c r="A106" s="36" t="s">
        <v>185</v>
      </c>
      <c r="B106" s="37" t="s">
        <v>186</v>
      </c>
      <c r="C106" s="28"/>
      <c r="D106" s="28">
        <v>513109.89799999999</v>
      </c>
      <c r="E106" s="28">
        <v>490959.71299999999</v>
      </c>
      <c r="F106" s="28"/>
      <c r="G106" s="28">
        <v>-490959.71299999999</v>
      </c>
      <c r="H106" s="28">
        <v>488646.04800000001</v>
      </c>
      <c r="I106" s="28"/>
      <c r="J106" s="28">
        <v>-488646.04800000001</v>
      </c>
      <c r="K106" s="28">
        <v>480779.587</v>
      </c>
      <c r="L106" s="28"/>
      <c r="M106" s="28">
        <v>-480779.587</v>
      </c>
      <c r="N106" s="28">
        <v>485587.38286999997</v>
      </c>
      <c r="O106" s="28"/>
      <c r="P106" s="28">
        <v>-485587.38286999997</v>
      </c>
    </row>
    <row r="107" spans="1:16" ht="13">
      <c r="A107" s="36" t="s">
        <v>187</v>
      </c>
      <c r="B107" s="37" t="s">
        <v>188</v>
      </c>
      <c r="C107" s="28"/>
      <c r="D107" s="28"/>
      <c r="E107" s="28">
        <v>1612369.87</v>
      </c>
      <c r="F107" s="28"/>
      <c r="G107" s="28">
        <v>-1612369.87</v>
      </c>
      <c r="H107" s="28">
        <v>2243598.7200000002</v>
      </c>
      <c r="I107" s="28"/>
      <c r="J107" s="28">
        <v>-2243598.7200000002</v>
      </c>
      <c r="K107" s="28">
        <v>2835550.4849999999</v>
      </c>
      <c r="L107" s="28"/>
      <c r="M107" s="28">
        <v>-2835550.4849999999</v>
      </c>
      <c r="N107" s="28">
        <v>2863905.98985</v>
      </c>
      <c r="O107" s="28"/>
      <c r="P107" s="28">
        <v>-2863905.98985</v>
      </c>
    </row>
    <row r="108" spans="1:16" ht="13">
      <c r="A108" s="36" t="s">
        <v>189</v>
      </c>
      <c r="B108" s="37" t="s">
        <v>190</v>
      </c>
      <c r="C108" s="28">
        <v>1158.3129615</v>
      </c>
      <c r="D108" s="28">
        <v>569646.40599999996</v>
      </c>
      <c r="E108" s="28">
        <v>538373.68099999998</v>
      </c>
      <c r="F108" s="28"/>
      <c r="G108" s="28">
        <v>-538373.68099999998</v>
      </c>
      <c r="H108" s="28">
        <v>578064.96</v>
      </c>
      <c r="I108" s="28"/>
      <c r="J108" s="28">
        <v>-578064.96</v>
      </c>
      <c r="K108" s="28">
        <v>610318.99</v>
      </c>
      <c r="L108" s="28"/>
      <c r="M108" s="28">
        <v>-610318.99</v>
      </c>
      <c r="N108" s="28">
        <v>616422.17989999999</v>
      </c>
      <c r="O108" s="28"/>
      <c r="P108" s="28">
        <v>-616422.17989999999</v>
      </c>
    </row>
    <row r="109" spans="1:16" ht="13">
      <c r="A109" s="36" t="s">
        <v>191</v>
      </c>
      <c r="B109" s="37" t="s">
        <v>192</v>
      </c>
      <c r="C109" s="28">
        <v>23215.502901</v>
      </c>
      <c r="D109" s="28">
        <v>61240.326000000001</v>
      </c>
      <c r="E109" s="28">
        <v>58748.631000000001</v>
      </c>
      <c r="F109" s="28"/>
      <c r="G109" s="28">
        <v>-58748.631000000001</v>
      </c>
      <c r="H109" s="28">
        <v>58471.775999999998</v>
      </c>
      <c r="I109" s="28"/>
      <c r="J109" s="28">
        <v>-58471.775999999998</v>
      </c>
      <c r="K109" s="28">
        <v>57530.468999999997</v>
      </c>
      <c r="L109" s="28"/>
      <c r="M109" s="28">
        <v>-57530.468999999997</v>
      </c>
      <c r="N109" s="28">
        <v>58105.773690000002</v>
      </c>
      <c r="O109" s="28"/>
      <c r="P109" s="28">
        <v>-58105.773690000002</v>
      </c>
    </row>
    <row r="110" spans="1:16" ht="13">
      <c r="A110" s="36" t="s">
        <v>193</v>
      </c>
      <c r="B110" s="37" t="s">
        <v>194</v>
      </c>
      <c r="C110" s="28">
        <v>104243.9555727</v>
      </c>
      <c r="D110" s="28">
        <v>242566.81400000001</v>
      </c>
      <c r="E110" s="28">
        <v>234059.783</v>
      </c>
      <c r="F110" s="28"/>
      <c r="G110" s="28">
        <v>-234059.783</v>
      </c>
      <c r="H110" s="28">
        <v>248332.128</v>
      </c>
      <c r="I110" s="28"/>
      <c r="J110" s="28">
        <v>-248332.128</v>
      </c>
      <c r="K110" s="28">
        <v>247209.27</v>
      </c>
      <c r="L110" s="28"/>
      <c r="M110" s="28">
        <v>-247209.27</v>
      </c>
      <c r="N110" s="28">
        <v>249681.3627</v>
      </c>
      <c r="O110" s="28"/>
      <c r="P110" s="28">
        <v>-249681.3627</v>
      </c>
    </row>
    <row r="111" spans="1:16" ht="13">
      <c r="A111" s="36" t="s">
        <v>472</v>
      </c>
      <c r="B111" s="37" t="s">
        <v>473</v>
      </c>
      <c r="C111" s="28">
        <v>35885.64</v>
      </c>
      <c r="D111" s="28"/>
      <c r="E111" s="28"/>
      <c r="F111" s="28"/>
      <c r="G111" s="28"/>
      <c r="H111" s="28"/>
      <c r="I111" s="28"/>
      <c r="J111" s="28"/>
      <c r="K111" s="28"/>
      <c r="L111" s="28"/>
      <c r="M111" s="28"/>
      <c r="N111" s="28"/>
      <c r="O111" s="28"/>
      <c r="P111" s="28"/>
    </row>
    <row r="112" spans="1:16" ht="13">
      <c r="A112" s="36" t="s">
        <v>489</v>
      </c>
      <c r="B112" s="37" t="s">
        <v>490</v>
      </c>
      <c r="C112" s="28">
        <v>-354440.7</v>
      </c>
      <c r="D112" s="28"/>
      <c r="E112" s="28"/>
      <c r="F112" s="28"/>
      <c r="G112" s="28"/>
      <c r="H112" s="28"/>
      <c r="I112" s="28"/>
      <c r="J112" s="28"/>
      <c r="K112" s="28"/>
      <c r="L112" s="28"/>
      <c r="M112" s="28"/>
      <c r="N112" s="28"/>
      <c r="O112" s="28"/>
      <c r="P112" s="28"/>
    </row>
    <row r="113" spans="1:16" ht="13">
      <c r="A113" s="36" t="s">
        <v>195</v>
      </c>
      <c r="B113" s="37" t="s">
        <v>196</v>
      </c>
      <c r="C113" s="28">
        <v>12674990.5</v>
      </c>
      <c r="D113" s="28">
        <v>12686029</v>
      </c>
      <c r="E113" s="28">
        <v>12669675.5</v>
      </c>
      <c r="F113" s="28"/>
      <c r="G113" s="28">
        <v>-12669675.5</v>
      </c>
      <c r="H113" s="28">
        <v>12544294</v>
      </c>
      <c r="I113" s="28"/>
      <c r="J113" s="28">
        <v>-12544294</v>
      </c>
      <c r="K113" s="28">
        <v>12715575</v>
      </c>
      <c r="L113" s="28"/>
      <c r="M113" s="28">
        <v>-12715575</v>
      </c>
      <c r="N113" s="28">
        <v>12842730.75</v>
      </c>
      <c r="O113" s="28"/>
      <c r="P113" s="28">
        <v>-12842730.75</v>
      </c>
    </row>
    <row r="114" spans="1:16" ht="13">
      <c r="A114" s="36" t="s">
        <v>197</v>
      </c>
      <c r="B114" s="37" t="s">
        <v>198</v>
      </c>
      <c r="C114" s="28">
        <v>585600</v>
      </c>
      <c r="D114" s="28">
        <v>610200</v>
      </c>
      <c r="E114" s="28">
        <v>612000</v>
      </c>
      <c r="F114" s="28"/>
      <c r="G114" s="28">
        <v>-612000</v>
      </c>
      <c r="H114" s="28">
        <v>621000</v>
      </c>
      <c r="I114" s="28"/>
      <c r="J114" s="28">
        <v>-621000</v>
      </c>
      <c r="K114" s="28">
        <v>630300</v>
      </c>
      <c r="L114" s="28"/>
      <c r="M114" s="28">
        <v>-630300</v>
      </c>
      <c r="N114" s="28">
        <v>636603</v>
      </c>
      <c r="O114" s="28"/>
      <c r="P114" s="28">
        <v>-636603</v>
      </c>
    </row>
    <row r="115" spans="1:16" s="40" customFormat="1" ht="13">
      <c r="A115" s="36" t="s">
        <v>199</v>
      </c>
      <c r="B115" s="37" t="s">
        <v>200</v>
      </c>
      <c r="C115" s="28">
        <v>9153900</v>
      </c>
      <c r="D115" s="28">
        <v>9150650</v>
      </c>
      <c r="E115" s="28">
        <v>9196700</v>
      </c>
      <c r="F115" s="28">
        <v>9067950</v>
      </c>
      <c r="G115" s="28">
        <v>-128750</v>
      </c>
      <c r="H115" s="28">
        <v>9333650</v>
      </c>
      <c r="I115" s="28">
        <v>9203000</v>
      </c>
      <c r="J115" s="28">
        <v>-130650</v>
      </c>
      <c r="K115" s="28">
        <v>9427000</v>
      </c>
      <c r="L115" s="28">
        <v>9295000</v>
      </c>
      <c r="M115" s="28">
        <v>-132000</v>
      </c>
      <c r="N115" s="28">
        <v>9521270</v>
      </c>
      <c r="O115" s="28">
        <v>9387950</v>
      </c>
      <c r="P115" s="28">
        <v>-133320</v>
      </c>
    </row>
    <row r="116" spans="1:16" ht="13">
      <c r="A116" s="36" t="s">
        <v>201</v>
      </c>
      <c r="B116" s="37" t="s">
        <v>202</v>
      </c>
      <c r="C116" s="28">
        <v>87050366.104800001</v>
      </c>
      <c r="D116" s="28">
        <v>84249984</v>
      </c>
      <c r="E116" s="28">
        <v>79911608</v>
      </c>
      <c r="F116" s="28"/>
      <c r="G116" s="28">
        <v>-79911608</v>
      </c>
      <c r="H116" s="28">
        <v>79056824</v>
      </c>
      <c r="I116" s="28"/>
      <c r="J116" s="28">
        <v>-79056824</v>
      </c>
      <c r="K116" s="28">
        <v>78000664</v>
      </c>
      <c r="L116" s="28"/>
      <c r="M116" s="28">
        <v>-78000664</v>
      </c>
      <c r="N116" s="28">
        <v>78780670.640000001</v>
      </c>
      <c r="O116" s="28"/>
      <c r="P116" s="28">
        <v>-78780670.640000001</v>
      </c>
    </row>
    <row r="117" spans="1:16" ht="13">
      <c r="A117" s="36" t="s">
        <v>203</v>
      </c>
      <c r="B117" s="37" t="s">
        <v>200</v>
      </c>
      <c r="C117" s="28">
        <v>126844.88</v>
      </c>
      <c r="D117" s="28">
        <v>127980</v>
      </c>
      <c r="E117" s="28">
        <v>128640</v>
      </c>
      <c r="F117" s="28"/>
      <c r="G117" s="28">
        <v>-128640</v>
      </c>
      <c r="H117" s="28">
        <v>129280</v>
      </c>
      <c r="I117" s="28"/>
      <c r="J117" s="28">
        <v>-129280</v>
      </c>
      <c r="K117" s="28">
        <v>130580</v>
      </c>
      <c r="L117" s="28"/>
      <c r="M117" s="28">
        <v>-130580</v>
      </c>
      <c r="N117" s="28">
        <v>131885.79999999999</v>
      </c>
      <c r="O117" s="28"/>
      <c r="P117" s="28">
        <v>-131885.79999999999</v>
      </c>
    </row>
    <row r="118" spans="1:16" ht="13">
      <c r="A118" s="36" t="s">
        <v>204</v>
      </c>
      <c r="B118" s="37" t="s">
        <v>205</v>
      </c>
      <c r="C118" s="28">
        <v>603663</v>
      </c>
      <c r="D118" s="28">
        <v>632205</v>
      </c>
      <c r="E118" s="28">
        <v>661320</v>
      </c>
      <c r="F118" s="28"/>
      <c r="G118" s="28">
        <v>-661320</v>
      </c>
      <c r="H118" s="28">
        <v>901800</v>
      </c>
      <c r="I118" s="28"/>
      <c r="J118" s="28">
        <v>-901800</v>
      </c>
      <c r="K118" s="28">
        <v>975000</v>
      </c>
      <c r="L118" s="28"/>
      <c r="M118" s="28">
        <v>-975000</v>
      </c>
      <c r="N118" s="28">
        <v>984750</v>
      </c>
      <c r="O118" s="28"/>
      <c r="P118" s="28">
        <v>-984750</v>
      </c>
    </row>
    <row r="119" spans="1:16" ht="13">
      <c r="A119" s="36" t="s">
        <v>464</v>
      </c>
      <c r="B119" s="37" t="s">
        <v>465</v>
      </c>
      <c r="C119" s="28">
        <v>-2254.7311500000001</v>
      </c>
      <c r="D119" s="28"/>
      <c r="E119" s="28"/>
      <c r="F119" s="28"/>
      <c r="G119" s="28"/>
      <c r="H119" s="28"/>
      <c r="I119" s="28"/>
      <c r="J119" s="28"/>
      <c r="K119" s="28"/>
      <c r="L119" s="28"/>
      <c r="M119" s="28"/>
      <c r="N119" s="28"/>
      <c r="O119" s="28"/>
      <c r="P119" s="28"/>
    </row>
    <row r="120" spans="1:16" ht="13">
      <c r="A120" s="36" t="s">
        <v>525</v>
      </c>
      <c r="B120" s="37" t="s">
        <v>526</v>
      </c>
      <c r="C120" s="28">
        <v>-84761.881169999993</v>
      </c>
      <c r="D120" s="28"/>
      <c r="E120" s="28"/>
      <c r="F120" s="28"/>
      <c r="G120" s="28"/>
      <c r="H120" s="28"/>
      <c r="I120" s="28"/>
      <c r="J120" s="28"/>
      <c r="K120" s="28"/>
      <c r="L120" s="28"/>
      <c r="M120" s="28"/>
      <c r="N120" s="28"/>
      <c r="O120" s="28"/>
      <c r="P120" s="28"/>
    </row>
    <row r="121" spans="1:16" ht="13">
      <c r="A121" s="36" t="s">
        <v>206</v>
      </c>
      <c r="B121" s="37" t="s">
        <v>207</v>
      </c>
      <c r="C121" s="28">
        <v>693335.70149999997</v>
      </c>
      <c r="D121" s="28">
        <v>902000</v>
      </c>
      <c r="E121" s="28">
        <v>911825</v>
      </c>
      <c r="F121" s="28"/>
      <c r="G121" s="28">
        <v>-911825</v>
      </c>
      <c r="H121" s="28">
        <v>916390</v>
      </c>
      <c r="I121" s="28"/>
      <c r="J121" s="28">
        <v>-916390</v>
      </c>
      <c r="K121" s="28">
        <v>965000</v>
      </c>
      <c r="L121" s="28"/>
      <c r="M121" s="28">
        <v>-965000</v>
      </c>
      <c r="N121" s="28">
        <v>974650</v>
      </c>
      <c r="O121" s="28"/>
      <c r="P121" s="28">
        <v>-974650</v>
      </c>
    </row>
    <row r="122" spans="1:16" ht="13">
      <c r="A122" s="36" t="s">
        <v>491</v>
      </c>
      <c r="B122" s="37" t="s">
        <v>492</v>
      </c>
      <c r="C122" s="28">
        <v>19049706.221000001</v>
      </c>
      <c r="D122" s="28">
        <v>22812255</v>
      </c>
      <c r="E122" s="28">
        <v>24676245</v>
      </c>
      <c r="F122" s="28"/>
      <c r="G122" s="28">
        <v>-24676245</v>
      </c>
      <c r="H122" s="28">
        <v>26619640</v>
      </c>
      <c r="I122" s="28"/>
      <c r="J122" s="28">
        <v>-26619640</v>
      </c>
      <c r="K122" s="28">
        <v>28648360</v>
      </c>
      <c r="L122" s="28"/>
      <c r="M122" s="28">
        <v>-28648360</v>
      </c>
      <c r="N122" s="28">
        <v>28934843.600000001</v>
      </c>
      <c r="O122" s="28"/>
      <c r="P122" s="28">
        <v>-28934843.600000001</v>
      </c>
    </row>
    <row r="123" spans="1:16" s="40" customFormat="1" ht="13">
      <c r="A123" s="41"/>
      <c r="B123" s="39" t="s">
        <v>21</v>
      </c>
      <c r="C123" s="38">
        <f>C116+C115</f>
        <v>96204266.104800001</v>
      </c>
      <c r="D123" s="38"/>
      <c r="E123" s="38"/>
      <c r="F123" s="38"/>
      <c r="G123" s="38"/>
      <c r="H123" s="38"/>
      <c r="I123" s="38"/>
      <c r="J123" s="38"/>
      <c r="K123" s="38"/>
      <c r="L123" s="38"/>
      <c r="M123" s="38"/>
      <c r="N123" s="38"/>
      <c r="O123" s="38"/>
      <c r="P123" s="38"/>
    </row>
    <row r="124" spans="1:16" ht="13">
      <c r="A124" s="33" t="s">
        <v>210</v>
      </c>
      <c r="B124" s="34" t="s">
        <v>211</v>
      </c>
      <c r="C124" s="28">
        <v>679538661.04577684</v>
      </c>
      <c r="D124" s="28">
        <v>658753140.52199996</v>
      </c>
      <c r="E124" s="28">
        <v>679040159.69200003</v>
      </c>
      <c r="F124" s="28"/>
      <c r="G124" s="28">
        <v>-679040159.69200003</v>
      </c>
      <c r="H124" s="28">
        <v>696002501.14100003</v>
      </c>
      <c r="I124" s="28"/>
      <c r="J124" s="28">
        <v>-696002501.14100003</v>
      </c>
      <c r="K124" s="28">
        <v>714920942.42700005</v>
      </c>
      <c r="L124" s="28"/>
      <c r="M124" s="28">
        <v>-714920942.42700005</v>
      </c>
      <c r="N124" s="28">
        <v>722070151.85126996</v>
      </c>
      <c r="O124" s="28"/>
      <c r="P124" s="28">
        <v>-722070151.85126996</v>
      </c>
    </row>
    <row r="125" spans="1:16" ht="13">
      <c r="A125" s="31" t="s">
        <v>212</v>
      </c>
      <c r="B125" s="32" t="s">
        <v>213</v>
      </c>
      <c r="C125" s="28">
        <v>53004063.876638398</v>
      </c>
      <c r="D125" s="28">
        <v>61287596.267999999</v>
      </c>
      <c r="E125" s="28">
        <v>61494310.435999997</v>
      </c>
      <c r="F125" s="28"/>
      <c r="G125" s="28">
        <v>-61494310.435999997</v>
      </c>
      <c r="H125" s="28">
        <v>62484184.354000002</v>
      </c>
      <c r="I125" s="28"/>
      <c r="J125" s="28">
        <v>-62484184.354000002</v>
      </c>
      <c r="K125" s="28">
        <v>63674194.838</v>
      </c>
      <c r="L125" s="28"/>
      <c r="M125" s="28">
        <v>-63674194.838</v>
      </c>
      <c r="N125" s="28">
        <v>64310936.78638</v>
      </c>
      <c r="O125" s="28"/>
      <c r="P125" s="28">
        <v>-64310936.78638</v>
      </c>
    </row>
    <row r="126" spans="1:16" ht="13">
      <c r="A126" s="33" t="s">
        <v>214</v>
      </c>
      <c r="B126" s="34" t="s">
        <v>215</v>
      </c>
      <c r="C126" s="28">
        <v>18899943.100000001</v>
      </c>
      <c r="D126" s="28">
        <v>23508200</v>
      </c>
      <c r="E126" s="28">
        <v>23221700</v>
      </c>
      <c r="F126" s="28"/>
      <c r="G126" s="28">
        <v>-23221700</v>
      </c>
      <c r="H126" s="28">
        <v>23454000</v>
      </c>
      <c r="I126" s="28"/>
      <c r="J126" s="28">
        <v>-23454000</v>
      </c>
      <c r="K126" s="28">
        <v>23804800</v>
      </c>
      <c r="L126" s="28"/>
      <c r="M126" s="28">
        <v>-23804800</v>
      </c>
      <c r="N126" s="28">
        <v>24042848</v>
      </c>
      <c r="O126" s="28"/>
      <c r="P126" s="28">
        <v>-24042848</v>
      </c>
    </row>
    <row r="127" spans="1:16" ht="13">
      <c r="A127" s="33" t="s">
        <v>216</v>
      </c>
      <c r="B127" s="34" t="s">
        <v>217</v>
      </c>
      <c r="C127" s="28">
        <v>3693203.5408192002</v>
      </c>
      <c r="D127" s="28">
        <v>3674765.6340000001</v>
      </c>
      <c r="E127" s="28">
        <v>3756947.7179999999</v>
      </c>
      <c r="F127" s="28"/>
      <c r="G127" s="28">
        <v>-3756947.7179999999</v>
      </c>
      <c r="H127" s="28">
        <v>3789817.1770000001</v>
      </c>
      <c r="I127" s="28"/>
      <c r="J127" s="28">
        <v>-3789817.1770000001</v>
      </c>
      <c r="K127" s="28">
        <v>3827589.9190000002</v>
      </c>
      <c r="L127" s="28"/>
      <c r="M127" s="28">
        <v>-3827589.9190000002</v>
      </c>
      <c r="N127" s="28">
        <v>3865865.81819</v>
      </c>
      <c r="O127" s="28"/>
      <c r="P127" s="28">
        <v>-3865865.81819</v>
      </c>
    </row>
    <row r="128" spans="1:16" ht="13">
      <c r="A128" s="33" t="s">
        <v>218</v>
      </c>
      <c r="B128" s="34" t="s">
        <v>213</v>
      </c>
      <c r="C128" s="28">
        <v>30410917.235819198</v>
      </c>
      <c r="D128" s="28">
        <v>34104630.634000003</v>
      </c>
      <c r="E128" s="28">
        <v>34515662.718000002</v>
      </c>
      <c r="F128" s="28"/>
      <c r="G128" s="28">
        <v>-34515662.718000002</v>
      </c>
      <c r="H128" s="28">
        <v>35240367.177000001</v>
      </c>
      <c r="I128" s="28"/>
      <c r="J128" s="28">
        <v>-35240367.177000001</v>
      </c>
      <c r="K128" s="28">
        <v>36041804.919</v>
      </c>
      <c r="L128" s="28"/>
      <c r="M128" s="28">
        <v>-36041804.919</v>
      </c>
      <c r="N128" s="28">
        <v>36402222.968189999</v>
      </c>
      <c r="O128" s="28"/>
      <c r="P128" s="28">
        <v>-36402222.968189999</v>
      </c>
    </row>
    <row r="129" spans="1:16" ht="13">
      <c r="A129" s="29" t="s">
        <v>219</v>
      </c>
      <c r="B129" s="30" t="s">
        <v>220</v>
      </c>
      <c r="C129" s="28">
        <v>614114329.06790161</v>
      </c>
      <c r="D129" s="28">
        <v>626343970.722</v>
      </c>
      <c r="E129" s="28">
        <v>625231279.08200002</v>
      </c>
      <c r="F129" s="28"/>
      <c r="G129" s="28">
        <v>-625231279.08200002</v>
      </c>
      <c r="H129" s="28">
        <v>624273284.50800002</v>
      </c>
      <c r="I129" s="28"/>
      <c r="J129" s="28">
        <v>-624273284.50800002</v>
      </c>
      <c r="K129" s="28">
        <v>628898677.27600002</v>
      </c>
      <c r="L129" s="28"/>
      <c r="M129" s="28">
        <v>-628898677.27600002</v>
      </c>
      <c r="N129" s="28">
        <v>635187664.04876006</v>
      </c>
      <c r="O129" s="28"/>
      <c r="P129" s="28">
        <v>-635187664.04876006</v>
      </c>
    </row>
    <row r="130" spans="1:16" ht="13">
      <c r="A130" s="31" t="s">
        <v>221</v>
      </c>
      <c r="B130" s="32" t="s">
        <v>222</v>
      </c>
      <c r="C130" s="28">
        <v>161952714.910936</v>
      </c>
      <c r="D130" s="28">
        <v>165193268.52000001</v>
      </c>
      <c r="E130" s="28">
        <v>166779455.43399999</v>
      </c>
      <c r="F130" s="28"/>
      <c r="G130" s="28">
        <v>-166779455.43399999</v>
      </c>
      <c r="H130" s="28">
        <v>168185909.04499999</v>
      </c>
      <c r="I130" s="28"/>
      <c r="J130" s="28">
        <v>-168185909.04499999</v>
      </c>
      <c r="K130" s="28">
        <v>170189281.11500001</v>
      </c>
      <c r="L130" s="28"/>
      <c r="M130" s="28">
        <v>-170189281.11500001</v>
      </c>
      <c r="N130" s="28">
        <v>171891173.92614999</v>
      </c>
      <c r="O130" s="28"/>
      <c r="P130" s="28">
        <v>-171891173.92614999</v>
      </c>
    </row>
    <row r="131" spans="1:16" ht="13">
      <c r="A131" s="33" t="s">
        <v>466</v>
      </c>
      <c r="B131" s="34" t="s">
        <v>467</v>
      </c>
      <c r="C131" s="28">
        <v>34735942.226961598</v>
      </c>
      <c r="D131" s="28">
        <v>34501563.112000003</v>
      </c>
      <c r="E131" s="28">
        <v>34914431.420000002</v>
      </c>
      <c r="F131" s="28"/>
      <c r="G131" s="28">
        <v>-34914431.420000002</v>
      </c>
      <c r="H131" s="28">
        <v>35234496.427000001</v>
      </c>
      <c r="I131" s="28"/>
      <c r="J131" s="28">
        <v>-35234496.427000001</v>
      </c>
      <c r="K131" s="28">
        <v>35643894.669</v>
      </c>
      <c r="L131" s="28"/>
      <c r="M131" s="28">
        <v>-35643894.669</v>
      </c>
      <c r="N131" s="28">
        <v>36000333.61569</v>
      </c>
      <c r="O131" s="28"/>
      <c r="P131" s="28">
        <v>-36000333.61569</v>
      </c>
    </row>
    <row r="132" spans="1:16" ht="13">
      <c r="A132" s="33" t="s">
        <v>223</v>
      </c>
      <c r="B132" s="34" t="s">
        <v>224</v>
      </c>
      <c r="C132" s="28">
        <v>89260631.479230404</v>
      </c>
      <c r="D132" s="28">
        <v>92154020.272</v>
      </c>
      <c r="E132" s="28">
        <v>93039512.942000002</v>
      </c>
      <c r="F132" s="28"/>
      <c r="G132" s="28">
        <v>-93039512.942000002</v>
      </c>
      <c r="H132" s="28">
        <v>93742018.312999994</v>
      </c>
      <c r="I132" s="28"/>
      <c r="J132" s="28">
        <v>-93742018.312999994</v>
      </c>
      <c r="K132" s="28">
        <v>94774580.111000001</v>
      </c>
      <c r="L132" s="28"/>
      <c r="M132" s="28">
        <v>-94774580.111000001</v>
      </c>
      <c r="N132" s="28">
        <v>95722325.912110001</v>
      </c>
      <c r="O132" s="28"/>
      <c r="P132" s="28">
        <v>-95722325.912110001</v>
      </c>
    </row>
    <row r="133" spans="1:16" ht="13">
      <c r="A133" s="33" t="s">
        <v>225</v>
      </c>
      <c r="B133" s="34" t="s">
        <v>226</v>
      </c>
      <c r="C133" s="28">
        <v>37956141.204744004</v>
      </c>
      <c r="D133" s="28">
        <v>38537685.136</v>
      </c>
      <c r="E133" s="28">
        <v>38825511.071999997</v>
      </c>
      <c r="F133" s="28"/>
      <c r="G133" s="28">
        <v>-38825511.071999997</v>
      </c>
      <c r="H133" s="28">
        <v>39209394.305</v>
      </c>
      <c r="I133" s="28"/>
      <c r="J133" s="28">
        <v>-39209394.305</v>
      </c>
      <c r="K133" s="28">
        <v>39770806.335000001</v>
      </c>
      <c r="L133" s="28"/>
      <c r="M133" s="28">
        <v>-39770806.335000001</v>
      </c>
      <c r="N133" s="28">
        <v>40168514.39835</v>
      </c>
      <c r="O133" s="28"/>
      <c r="P133" s="28">
        <v>-40168514.39835</v>
      </c>
    </row>
    <row r="134" spans="1:16" ht="13">
      <c r="A134" s="31" t="s">
        <v>227</v>
      </c>
      <c r="B134" s="32" t="s">
        <v>228</v>
      </c>
      <c r="C134" s="28">
        <v>158112680.79747361</v>
      </c>
      <c r="D134" s="28">
        <v>146148382.84</v>
      </c>
      <c r="E134" s="28">
        <v>148014618.47799999</v>
      </c>
      <c r="F134" s="28"/>
      <c r="G134" s="28">
        <v>-148014618.47799999</v>
      </c>
      <c r="H134" s="28">
        <v>149419932.817</v>
      </c>
      <c r="I134" s="28"/>
      <c r="J134" s="28">
        <v>-149419932.817</v>
      </c>
      <c r="K134" s="28">
        <v>151545991.99900001</v>
      </c>
      <c r="L134" s="28"/>
      <c r="M134" s="28">
        <v>-151545991.99900001</v>
      </c>
      <c r="N134" s="28">
        <v>153061451.91898999</v>
      </c>
      <c r="O134" s="28"/>
      <c r="P134" s="28">
        <v>-153061451.91898999</v>
      </c>
    </row>
    <row r="135" spans="1:16" ht="13">
      <c r="A135" s="33" t="s">
        <v>229</v>
      </c>
      <c r="B135" s="34" t="s">
        <v>230</v>
      </c>
      <c r="C135" s="28">
        <v>85658442.116243199</v>
      </c>
      <c r="D135" s="28">
        <v>74044892.568000004</v>
      </c>
      <c r="E135" s="28">
        <v>74907930.535999998</v>
      </c>
      <c r="F135" s="28"/>
      <c r="G135" s="28">
        <v>-74907930.535999998</v>
      </c>
      <c r="H135" s="28">
        <v>75652109.503999993</v>
      </c>
      <c r="I135" s="28"/>
      <c r="J135" s="28">
        <v>-75652109.503999993</v>
      </c>
      <c r="K135" s="28">
        <v>76754791.887999997</v>
      </c>
      <c r="L135" s="28"/>
      <c r="M135" s="28">
        <v>-76754791.887999997</v>
      </c>
      <c r="N135" s="28">
        <v>77522339.806879997</v>
      </c>
      <c r="O135" s="28"/>
      <c r="P135" s="28">
        <v>-77522339.806879997</v>
      </c>
    </row>
    <row r="136" spans="1:16" ht="13">
      <c r="A136" s="33" t="s">
        <v>231</v>
      </c>
      <c r="B136" s="34" t="s">
        <v>232</v>
      </c>
      <c r="C136" s="28">
        <v>60604394.800987199</v>
      </c>
      <c r="D136" s="28">
        <v>57837087.704000004</v>
      </c>
      <c r="E136" s="28">
        <v>58618027.406000003</v>
      </c>
      <c r="F136" s="28"/>
      <c r="G136" s="28">
        <v>-58618027.406000003</v>
      </c>
      <c r="H136" s="28">
        <v>59137888.809</v>
      </c>
      <c r="I136" s="28"/>
      <c r="J136" s="28">
        <v>-59137888.809</v>
      </c>
      <c r="K136" s="28">
        <v>59955263.222999997</v>
      </c>
      <c r="L136" s="28"/>
      <c r="M136" s="28">
        <v>-59955263.222999997</v>
      </c>
      <c r="N136" s="28">
        <v>60554815.855230004</v>
      </c>
      <c r="O136" s="28"/>
      <c r="P136" s="28">
        <v>-60554815.855230004</v>
      </c>
    </row>
    <row r="137" spans="1:16" ht="13">
      <c r="A137" s="33" t="s">
        <v>475</v>
      </c>
      <c r="B137" s="34" t="s">
        <v>476</v>
      </c>
      <c r="C137" s="28">
        <v>11849843.880243201</v>
      </c>
      <c r="D137" s="28">
        <v>14266402.568</v>
      </c>
      <c r="E137" s="28">
        <v>14488660.536</v>
      </c>
      <c r="F137" s="28"/>
      <c r="G137" s="28">
        <v>-14488660.536</v>
      </c>
      <c r="H137" s="28">
        <v>14629934.504000001</v>
      </c>
      <c r="I137" s="28"/>
      <c r="J137" s="28">
        <v>-14629934.504000001</v>
      </c>
      <c r="K137" s="28">
        <v>14835936.888</v>
      </c>
      <c r="L137" s="28"/>
      <c r="M137" s="28">
        <v>-14835936.888</v>
      </c>
      <c r="N137" s="28">
        <v>14984296.25688</v>
      </c>
      <c r="O137" s="28"/>
      <c r="P137" s="28">
        <v>-14984296.25688</v>
      </c>
    </row>
    <row r="138" spans="1:16" ht="13">
      <c r="A138" s="31" t="s">
        <v>233</v>
      </c>
      <c r="B138" s="32" t="s">
        <v>234</v>
      </c>
      <c r="C138" s="28">
        <v>230914017.81310961</v>
      </c>
      <c r="D138" s="28">
        <v>252009796.632</v>
      </c>
      <c r="E138" s="28">
        <v>247338664.46000001</v>
      </c>
      <c r="F138" s="28"/>
      <c r="G138" s="28">
        <v>-247338664.46000001</v>
      </c>
      <c r="H138" s="28">
        <v>243450029.28400001</v>
      </c>
      <c r="I138" s="28"/>
      <c r="J138" s="28">
        <v>-243450029.28400001</v>
      </c>
      <c r="K138" s="28">
        <v>243814690.54800001</v>
      </c>
      <c r="L138" s="28"/>
      <c r="M138" s="28">
        <v>-243814690.54800001</v>
      </c>
      <c r="N138" s="28">
        <v>246252837.45348001</v>
      </c>
      <c r="O138" s="28"/>
      <c r="P138" s="28">
        <v>-246252837.45348001</v>
      </c>
    </row>
    <row r="139" spans="1:16" ht="13">
      <c r="A139" s="33" t="s">
        <v>235</v>
      </c>
      <c r="B139" s="34" t="s">
        <v>234</v>
      </c>
      <c r="C139" s="28">
        <v>230914017.81310961</v>
      </c>
      <c r="D139" s="28">
        <v>252009796.632</v>
      </c>
      <c r="E139" s="28">
        <v>247338664.46000001</v>
      </c>
      <c r="F139" s="28"/>
      <c r="G139" s="28">
        <v>-247338664.46000001</v>
      </c>
      <c r="H139" s="28">
        <v>243450029.28400001</v>
      </c>
      <c r="I139" s="28"/>
      <c r="J139" s="28">
        <v>-243450029.28400001</v>
      </c>
      <c r="K139" s="28">
        <v>243814690.54800001</v>
      </c>
      <c r="L139" s="28"/>
      <c r="M139" s="28">
        <v>-243814690.54800001</v>
      </c>
      <c r="N139" s="28">
        <v>246252837.45348001</v>
      </c>
      <c r="O139" s="28"/>
      <c r="P139" s="28">
        <v>-246252837.45348001</v>
      </c>
    </row>
    <row r="140" spans="1:16" ht="13">
      <c r="A140" s="31" t="s">
        <v>236</v>
      </c>
      <c r="B140" s="32" t="s">
        <v>237</v>
      </c>
      <c r="C140" s="28">
        <v>63134915.546382397</v>
      </c>
      <c r="D140" s="28">
        <v>62992522.729999997</v>
      </c>
      <c r="E140" s="28">
        <v>63098540.710000001</v>
      </c>
      <c r="F140" s="28"/>
      <c r="G140" s="28">
        <v>-63098540.710000001</v>
      </c>
      <c r="H140" s="28">
        <v>63217413.362000003</v>
      </c>
      <c r="I140" s="28"/>
      <c r="J140" s="28">
        <v>-63217413.362000003</v>
      </c>
      <c r="K140" s="28">
        <v>63348713.614</v>
      </c>
      <c r="L140" s="28"/>
      <c r="M140" s="28">
        <v>-63348713.614</v>
      </c>
      <c r="N140" s="28">
        <v>63982200.750139996</v>
      </c>
      <c r="O140" s="28"/>
      <c r="P140" s="28">
        <v>-63982200.750139996</v>
      </c>
    </row>
    <row r="141" spans="1:16" ht="13">
      <c r="A141" s="33" t="s">
        <v>238</v>
      </c>
      <c r="B141" s="34" t="s">
        <v>239</v>
      </c>
      <c r="C141" s="28">
        <v>63134915.546382397</v>
      </c>
      <c r="D141" s="28">
        <v>62992522.729999997</v>
      </c>
      <c r="E141" s="28">
        <v>63098540.710000001</v>
      </c>
      <c r="F141" s="28"/>
      <c r="G141" s="28">
        <v>-63098540.710000001</v>
      </c>
      <c r="H141" s="28">
        <v>63217413.362000003</v>
      </c>
      <c r="I141" s="28"/>
      <c r="J141" s="28">
        <v>-63217413.362000003</v>
      </c>
      <c r="K141" s="28">
        <v>63348713.614</v>
      </c>
      <c r="L141" s="28"/>
      <c r="M141" s="28">
        <v>-63348713.614</v>
      </c>
      <c r="N141" s="28">
        <v>63982200.750139996</v>
      </c>
      <c r="O141" s="28"/>
      <c r="P141" s="28">
        <v>-63982200.750139996</v>
      </c>
    </row>
    <row r="142" spans="1:16" ht="13">
      <c r="A142" s="29" t="s">
        <v>240</v>
      </c>
      <c r="B142" s="30" t="s">
        <v>241</v>
      </c>
      <c r="C142" s="28">
        <v>488473638.13395202</v>
      </c>
      <c r="D142" s="28">
        <v>324622137.84399998</v>
      </c>
      <c r="E142" s="28">
        <v>293312189.46799999</v>
      </c>
      <c r="F142" s="28">
        <v>56845720</v>
      </c>
      <c r="G142" s="28">
        <v>-236466469.46799999</v>
      </c>
      <c r="H142" s="28">
        <v>287560164.505</v>
      </c>
      <c r="I142" s="28">
        <v>57999225</v>
      </c>
      <c r="J142" s="28">
        <v>-229560939.505</v>
      </c>
      <c r="K142" s="28">
        <v>284497172.82200003</v>
      </c>
      <c r="L142" s="28">
        <v>58431605</v>
      </c>
      <c r="M142" s="28">
        <v>-226065567.822</v>
      </c>
      <c r="N142" s="28">
        <v>287342144.55022001</v>
      </c>
      <c r="O142" s="28">
        <v>58875555</v>
      </c>
      <c r="P142" s="28">
        <v>-228466589.55022001</v>
      </c>
    </row>
    <row r="143" spans="1:16" ht="13">
      <c r="A143" s="31" t="s">
        <v>242</v>
      </c>
      <c r="B143" s="32" t="s">
        <v>241</v>
      </c>
      <c r="C143" s="28">
        <v>488473638.13395202</v>
      </c>
      <c r="D143" s="28">
        <v>324622137.84399998</v>
      </c>
      <c r="E143" s="28">
        <v>293312189.46799999</v>
      </c>
      <c r="F143" s="28">
        <v>56845720</v>
      </c>
      <c r="G143" s="28">
        <v>-236466469.46799999</v>
      </c>
      <c r="H143" s="28">
        <v>287560164.505</v>
      </c>
      <c r="I143" s="28">
        <v>57999225</v>
      </c>
      <c r="J143" s="28">
        <v>-229560939.505</v>
      </c>
      <c r="K143" s="28">
        <v>284497172.82200003</v>
      </c>
      <c r="L143" s="28">
        <v>58431605</v>
      </c>
      <c r="M143" s="28">
        <v>-226065567.822</v>
      </c>
      <c r="N143" s="28">
        <v>287342144.55022001</v>
      </c>
      <c r="O143" s="28">
        <v>58875555</v>
      </c>
      <c r="P143" s="28">
        <v>-228466589.55022001</v>
      </c>
    </row>
    <row r="144" spans="1:16" ht="13">
      <c r="A144" s="33" t="s">
        <v>243</v>
      </c>
      <c r="B144" s="34" t="s">
        <v>244</v>
      </c>
      <c r="C144" s="28">
        <v>371234866.25304163</v>
      </c>
      <c r="D144" s="28">
        <v>207457781.98199999</v>
      </c>
      <c r="E144" s="28">
        <v>175729552.20199999</v>
      </c>
      <c r="F144" s="28"/>
      <c r="G144" s="28">
        <v>-175729552.20199999</v>
      </c>
      <c r="H144" s="28">
        <v>169761131.70300001</v>
      </c>
      <c r="I144" s="28"/>
      <c r="J144" s="28">
        <v>-169761131.70300001</v>
      </c>
      <c r="K144" s="28">
        <v>165581325.96900001</v>
      </c>
      <c r="L144" s="28"/>
      <c r="M144" s="28">
        <v>-165581325.96900001</v>
      </c>
      <c r="N144" s="28">
        <v>167237139.22869</v>
      </c>
      <c r="O144" s="28"/>
      <c r="P144" s="28">
        <v>-167237139.22869</v>
      </c>
    </row>
    <row r="145" spans="1:16" ht="13">
      <c r="A145" s="33" t="s">
        <v>245</v>
      </c>
      <c r="B145" s="34" t="s">
        <v>246</v>
      </c>
      <c r="C145" s="28">
        <v>23867256.799914401</v>
      </c>
      <c r="D145" s="28">
        <v>23800322.258000001</v>
      </c>
      <c r="E145" s="28">
        <v>24004953.964000002</v>
      </c>
      <c r="F145" s="28"/>
      <c r="G145" s="28">
        <v>-24004953.964000002</v>
      </c>
      <c r="H145" s="28">
        <v>24285639.745999999</v>
      </c>
      <c r="I145" s="28"/>
      <c r="J145" s="28">
        <v>-24285639.745999999</v>
      </c>
      <c r="K145" s="28">
        <v>24535595.421</v>
      </c>
      <c r="L145" s="28"/>
      <c r="M145" s="28">
        <v>-24535595.421</v>
      </c>
      <c r="N145" s="28">
        <v>24780951.375209998</v>
      </c>
      <c r="O145" s="28"/>
      <c r="P145" s="28">
        <v>-24780951.375209998</v>
      </c>
    </row>
    <row r="146" spans="1:16" ht="13">
      <c r="A146" s="33" t="s">
        <v>247</v>
      </c>
      <c r="B146" s="34" t="s">
        <v>22</v>
      </c>
      <c r="C146" s="28">
        <v>93371515.080996007</v>
      </c>
      <c r="D146" s="28">
        <v>93364033.604000002</v>
      </c>
      <c r="E146" s="28">
        <v>93577683.302000001</v>
      </c>
      <c r="F146" s="28">
        <v>56845720</v>
      </c>
      <c r="G146" s="28">
        <v>-36731963.302000001</v>
      </c>
      <c r="H146" s="28">
        <v>93513393.055999994</v>
      </c>
      <c r="I146" s="28">
        <v>57999225</v>
      </c>
      <c r="J146" s="28">
        <v>-35514168.056000002</v>
      </c>
      <c r="K146" s="28">
        <v>94380251.431999996</v>
      </c>
      <c r="L146" s="28">
        <v>58431605</v>
      </c>
      <c r="M146" s="28">
        <v>-35948646.431999996</v>
      </c>
      <c r="N146" s="28">
        <v>95324053.946319997</v>
      </c>
      <c r="O146" s="28">
        <v>58875555</v>
      </c>
      <c r="P146" s="28">
        <v>-36448498.946319997</v>
      </c>
    </row>
    <row r="147" spans="1:16" s="49" customFormat="1" ht="13">
      <c r="B147" s="50" t="s">
        <v>22</v>
      </c>
      <c r="C147" s="51">
        <f>C155+C156</f>
        <v>56799234.273000002</v>
      </c>
    </row>
    <row r="148" spans="1:16" customFormat="1" ht="13">
      <c r="A148" s="36" t="s">
        <v>185</v>
      </c>
      <c r="B148" s="37" t="s">
        <v>186</v>
      </c>
      <c r="C148" s="28"/>
      <c r="D148" s="28">
        <v>206914.11799999999</v>
      </c>
      <c r="E148" s="28">
        <v>207767.117</v>
      </c>
      <c r="F148" s="28"/>
      <c r="G148" s="28">
        <v>-207767.117</v>
      </c>
      <c r="H148" s="28">
        <v>207304.38399999999</v>
      </c>
      <c r="I148" s="28"/>
      <c r="J148" s="28">
        <v>-207304.38399999999</v>
      </c>
      <c r="K148" s="28">
        <v>207304.38399999999</v>
      </c>
      <c r="L148" s="28"/>
      <c r="M148" s="28">
        <v>-207304.38399999999</v>
      </c>
      <c r="N148" s="28">
        <v>209377.42783999999</v>
      </c>
      <c r="O148" s="28"/>
      <c r="P148" s="28">
        <v>-209377.42783999999</v>
      </c>
    </row>
    <row r="149" spans="1:16" customFormat="1" ht="13">
      <c r="A149" s="36" t="s">
        <v>187</v>
      </c>
      <c r="B149" s="37" t="s">
        <v>188</v>
      </c>
      <c r="C149" s="28"/>
      <c r="D149" s="28"/>
      <c r="E149" s="28">
        <v>682331.83</v>
      </c>
      <c r="F149" s="28"/>
      <c r="G149" s="28">
        <v>-682331.83</v>
      </c>
      <c r="H149" s="28">
        <v>951829.76</v>
      </c>
      <c r="I149" s="28"/>
      <c r="J149" s="28">
        <v>-951829.76</v>
      </c>
      <c r="K149" s="28">
        <v>1222643.52</v>
      </c>
      <c r="L149" s="28"/>
      <c r="M149" s="28">
        <v>-1222643.52</v>
      </c>
      <c r="N149" s="28">
        <v>1234869.9552</v>
      </c>
      <c r="O149" s="28"/>
      <c r="P149" s="28">
        <v>-1234869.9552</v>
      </c>
    </row>
    <row r="150" spans="1:16" customFormat="1" ht="13">
      <c r="A150" s="36" t="s">
        <v>189</v>
      </c>
      <c r="B150" s="37" t="s">
        <v>190</v>
      </c>
      <c r="C150" s="28">
        <v>494.72976999999997</v>
      </c>
      <c r="D150" s="28">
        <v>229712.74600000001</v>
      </c>
      <c r="E150" s="28">
        <v>227832.02900000001</v>
      </c>
      <c r="F150" s="28"/>
      <c r="G150" s="28">
        <v>-227832.02900000001</v>
      </c>
      <c r="H150" s="28">
        <v>245239.67999999999</v>
      </c>
      <c r="I150" s="28"/>
      <c r="J150" s="28">
        <v>-245239.67999999999</v>
      </c>
      <c r="K150" s="28">
        <v>263159.67999999999</v>
      </c>
      <c r="L150" s="28"/>
      <c r="M150" s="28">
        <v>-263159.67999999999</v>
      </c>
      <c r="N150" s="28">
        <v>265791.27679999999</v>
      </c>
      <c r="O150" s="28"/>
      <c r="P150" s="28">
        <v>-265791.27679999999</v>
      </c>
    </row>
    <row r="151" spans="1:16" customFormat="1" ht="13">
      <c r="A151" s="36" t="s">
        <v>191</v>
      </c>
      <c r="B151" s="37" t="s">
        <v>192</v>
      </c>
      <c r="C151" s="28">
        <v>9915.6279799999993</v>
      </c>
      <c r="D151" s="28">
        <v>24695.466</v>
      </c>
      <c r="E151" s="28">
        <v>24861.579000000002</v>
      </c>
      <c r="F151" s="28"/>
      <c r="G151" s="28">
        <v>-24861.579000000002</v>
      </c>
      <c r="H151" s="28">
        <v>24806.207999999999</v>
      </c>
      <c r="I151" s="28"/>
      <c r="J151" s="28">
        <v>-24806.207999999999</v>
      </c>
      <c r="K151" s="28">
        <v>24806.207999999999</v>
      </c>
      <c r="L151" s="28"/>
      <c r="M151" s="28">
        <v>-24806.207999999999</v>
      </c>
      <c r="N151" s="28">
        <v>25054.270079999998</v>
      </c>
      <c r="O151" s="28"/>
      <c r="P151" s="28">
        <v>-25054.270079999998</v>
      </c>
    </row>
    <row r="152" spans="1:16" customFormat="1" ht="13">
      <c r="A152" s="36" t="s">
        <v>193</v>
      </c>
      <c r="B152" s="37" t="s">
        <v>194</v>
      </c>
      <c r="C152" s="28">
        <v>44523.880746000003</v>
      </c>
      <c r="D152" s="28">
        <v>97816.274000000005</v>
      </c>
      <c r="E152" s="28">
        <v>99050.747000000003</v>
      </c>
      <c r="F152" s="28"/>
      <c r="G152" s="28">
        <v>-99050.747000000003</v>
      </c>
      <c r="H152" s="28">
        <v>105353.024</v>
      </c>
      <c r="I152" s="28"/>
      <c r="J152" s="28">
        <v>-105353.024</v>
      </c>
      <c r="K152" s="28">
        <v>106592.64</v>
      </c>
      <c r="L152" s="28"/>
      <c r="M152" s="28">
        <v>-106592.64</v>
      </c>
      <c r="N152" s="28">
        <v>107658.5664</v>
      </c>
      <c r="O152" s="28"/>
      <c r="P152" s="28">
        <v>-107658.5664</v>
      </c>
    </row>
    <row r="153" spans="1:16" customFormat="1" ht="13">
      <c r="A153" s="36" t="s">
        <v>472</v>
      </c>
      <c r="B153" s="37" t="s">
        <v>473</v>
      </c>
      <c r="C153" s="28">
        <v>15327.2</v>
      </c>
      <c r="D153" s="28"/>
      <c r="E153" s="28"/>
      <c r="F153" s="28"/>
      <c r="G153" s="28"/>
      <c r="H153" s="28"/>
      <c r="I153" s="28"/>
      <c r="J153" s="28"/>
      <c r="K153" s="28"/>
      <c r="L153" s="28"/>
      <c r="M153" s="28"/>
      <c r="N153" s="28"/>
      <c r="O153" s="28"/>
      <c r="P153" s="28"/>
    </row>
    <row r="154" spans="1:16" customFormat="1" ht="13">
      <c r="A154" s="36" t="s">
        <v>489</v>
      </c>
      <c r="B154" s="37" t="s">
        <v>490</v>
      </c>
      <c r="C154" s="28">
        <v>-151386</v>
      </c>
      <c r="D154" s="28"/>
      <c r="E154" s="28"/>
      <c r="F154" s="28"/>
      <c r="G154" s="28"/>
      <c r="H154" s="28"/>
      <c r="I154" s="28"/>
      <c r="J154" s="28"/>
      <c r="K154" s="28"/>
      <c r="L154" s="28"/>
      <c r="M154" s="28"/>
      <c r="N154" s="28"/>
      <c r="O154" s="28"/>
      <c r="P154" s="28"/>
    </row>
    <row r="155" spans="1:16" s="52" customFormat="1" ht="13">
      <c r="A155" s="41" t="s">
        <v>425</v>
      </c>
      <c r="B155" s="39" t="s">
        <v>202</v>
      </c>
      <c r="C155" s="38">
        <v>9627090.1229999997</v>
      </c>
      <c r="D155" s="38">
        <v>9632970</v>
      </c>
      <c r="E155" s="38">
        <v>9424500</v>
      </c>
      <c r="F155" s="38">
        <v>9504120</v>
      </c>
      <c r="G155" s="38">
        <v>79620</v>
      </c>
      <c r="H155" s="38">
        <v>9436845</v>
      </c>
      <c r="I155" s="38">
        <v>10415925</v>
      </c>
      <c r="J155" s="38">
        <v>979080</v>
      </c>
      <c r="K155" s="38">
        <v>9413850</v>
      </c>
      <c r="L155" s="38">
        <v>10362705</v>
      </c>
      <c r="M155" s="38">
        <v>948855</v>
      </c>
      <c r="N155" s="38">
        <v>9507988.5</v>
      </c>
      <c r="O155" s="38">
        <v>10325955</v>
      </c>
      <c r="P155" s="38">
        <v>817966.5</v>
      </c>
    </row>
    <row r="156" spans="1:16" s="52" customFormat="1" ht="13">
      <c r="A156" s="41" t="s">
        <v>451</v>
      </c>
      <c r="B156" s="39" t="s">
        <v>452</v>
      </c>
      <c r="C156" s="38">
        <v>47172144.149999999</v>
      </c>
      <c r="D156" s="38">
        <v>48773900</v>
      </c>
      <c r="E156" s="38">
        <v>48013800</v>
      </c>
      <c r="F156" s="38">
        <v>47341600</v>
      </c>
      <c r="G156" s="38">
        <v>-672200</v>
      </c>
      <c r="H156" s="38">
        <v>48258900</v>
      </c>
      <c r="I156" s="38">
        <v>47583300</v>
      </c>
      <c r="J156" s="38">
        <v>-675600</v>
      </c>
      <c r="K156" s="38">
        <v>48751400</v>
      </c>
      <c r="L156" s="38">
        <v>48068900</v>
      </c>
      <c r="M156" s="38">
        <v>-682500</v>
      </c>
      <c r="N156" s="38">
        <v>49238914</v>
      </c>
      <c r="O156" s="38">
        <v>48549600</v>
      </c>
      <c r="P156" s="38">
        <v>-689314</v>
      </c>
    </row>
    <row r="157" spans="1:16" customFormat="1" ht="13">
      <c r="A157" s="36" t="s">
        <v>453</v>
      </c>
      <c r="B157" s="37" t="s">
        <v>202</v>
      </c>
      <c r="C157" s="28">
        <v>15646498.8675</v>
      </c>
      <c r="D157" s="28">
        <v>15041125</v>
      </c>
      <c r="E157" s="28">
        <v>14948100</v>
      </c>
      <c r="F157" s="28"/>
      <c r="G157" s="28">
        <v>-14948100</v>
      </c>
      <c r="H157" s="28">
        <v>15037075</v>
      </c>
      <c r="I157" s="28"/>
      <c r="J157" s="28">
        <v>-15037075</v>
      </c>
      <c r="K157" s="28">
        <v>15094175</v>
      </c>
      <c r="L157" s="28"/>
      <c r="M157" s="28">
        <v>-15094175</v>
      </c>
      <c r="N157" s="28">
        <v>15245116.75</v>
      </c>
      <c r="O157" s="28"/>
      <c r="P157" s="28">
        <v>-15245116.75</v>
      </c>
    </row>
    <row r="158" spans="1:16" customFormat="1" ht="13">
      <c r="A158" s="36" t="s">
        <v>454</v>
      </c>
      <c r="B158" s="37" t="s">
        <v>455</v>
      </c>
      <c r="C158" s="28">
        <v>303329.77</v>
      </c>
      <c r="D158" s="28">
        <v>300000</v>
      </c>
      <c r="E158" s="28">
        <v>301340</v>
      </c>
      <c r="F158" s="28"/>
      <c r="G158" s="28">
        <v>-301340</v>
      </c>
      <c r="H158" s="28">
        <v>302640</v>
      </c>
      <c r="I158" s="28"/>
      <c r="J158" s="28">
        <v>-302640</v>
      </c>
      <c r="K158" s="28">
        <v>305720</v>
      </c>
      <c r="L158" s="28"/>
      <c r="M158" s="28">
        <v>-305720</v>
      </c>
      <c r="N158" s="28">
        <v>308777.2</v>
      </c>
      <c r="O158" s="28"/>
      <c r="P158" s="28">
        <v>-308777.2</v>
      </c>
    </row>
    <row r="159" spans="1:16" customFormat="1" ht="13">
      <c r="A159" s="36" t="s">
        <v>456</v>
      </c>
      <c r="B159" s="37" t="s">
        <v>457</v>
      </c>
      <c r="C159" s="28">
        <v>1499400</v>
      </c>
      <c r="D159" s="28">
        <v>1488400</v>
      </c>
      <c r="E159" s="28">
        <v>1495800</v>
      </c>
      <c r="F159" s="28"/>
      <c r="G159" s="28">
        <v>-1495800</v>
      </c>
      <c r="H159" s="28">
        <v>1503300</v>
      </c>
      <c r="I159" s="28"/>
      <c r="J159" s="28">
        <v>-1503300</v>
      </c>
      <c r="K159" s="28">
        <v>1518300</v>
      </c>
      <c r="L159" s="28"/>
      <c r="M159" s="28">
        <v>-1518300</v>
      </c>
      <c r="N159" s="28">
        <v>1533483</v>
      </c>
      <c r="O159" s="28"/>
      <c r="P159" s="28">
        <v>-1533483</v>
      </c>
    </row>
    <row r="160" spans="1:16" customFormat="1" ht="13">
      <c r="A160" s="36" t="s">
        <v>458</v>
      </c>
      <c r="B160" s="37" t="s">
        <v>459</v>
      </c>
      <c r="C160" s="28">
        <v>2650000</v>
      </c>
      <c r="D160" s="28">
        <v>2650000</v>
      </c>
      <c r="E160" s="28">
        <v>2650000</v>
      </c>
      <c r="F160" s="28"/>
      <c r="G160" s="28">
        <v>-2650000</v>
      </c>
      <c r="H160" s="28">
        <v>2650000</v>
      </c>
      <c r="I160" s="28"/>
      <c r="J160" s="28">
        <v>-2650000</v>
      </c>
      <c r="K160" s="28">
        <v>2650000</v>
      </c>
      <c r="L160" s="28"/>
      <c r="M160" s="28">
        <v>-2650000</v>
      </c>
      <c r="N160" s="28">
        <v>2676500</v>
      </c>
      <c r="O160" s="28"/>
      <c r="P160" s="28">
        <v>-2676500</v>
      </c>
    </row>
    <row r="161" spans="1:16" customFormat="1" ht="13">
      <c r="A161" s="36" t="s">
        <v>477</v>
      </c>
      <c r="B161" s="37" t="s">
        <v>440</v>
      </c>
      <c r="C161" s="28">
        <v>-31039.078000000001</v>
      </c>
      <c r="D161" s="28"/>
      <c r="E161" s="28"/>
      <c r="F161" s="28"/>
      <c r="G161" s="28"/>
      <c r="H161" s="28"/>
      <c r="I161" s="28"/>
      <c r="J161" s="28"/>
      <c r="K161" s="28"/>
      <c r="L161" s="28"/>
      <c r="M161" s="28"/>
      <c r="N161" s="28"/>
      <c r="O161" s="28"/>
      <c r="P161" s="28"/>
    </row>
    <row r="162" spans="1:16" customFormat="1" ht="13">
      <c r="A162" s="36" t="s">
        <v>460</v>
      </c>
      <c r="B162" s="37" t="s">
        <v>202</v>
      </c>
      <c r="C162" s="28">
        <v>16597579.51</v>
      </c>
      <c r="D162" s="28">
        <v>14918500</v>
      </c>
      <c r="E162" s="28">
        <v>15502300</v>
      </c>
      <c r="F162" s="28"/>
      <c r="G162" s="28">
        <v>-15502300</v>
      </c>
      <c r="H162" s="28">
        <v>14790100</v>
      </c>
      <c r="I162" s="28"/>
      <c r="J162" s="28">
        <v>-14790100</v>
      </c>
      <c r="K162" s="28">
        <v>14822300</v>
      </c>
      <c r="L162" s="28"/>
      <c r="M162" s="28">
        <v>-14822300</v>
      </c>
      <c r="N162" s="28">
        <v>14970523</v>
      </c>
      <c r="O162" s="28"/>
      <c r="P162" s="28">
        <v>-14970523</v>
      </c>
    </row>
    <row r="163" spans="1:16" customFormat="1" ht="13">
      <c r="A163" s="36" t="s">
        <v>478</v>
      </c>
      <c r="B163" s="37" t="s">
        <v>440</v>
      </c>
      <c r="C163" s="28">
        <v>-12363.7</v>
      </c>
      <c r="D163" s="28"/>
      <c r="E163" s="28"/>
      <c r="F163" s="28"/>
      <c r="G163" s="28"/>
      <c r="H163" s="28"/>
      <c r="I163" s="28"/>
      <c r="J163" s="28"/>
      <c r="K163" s="28"/>
      <c r="L163" s="28"/>
      <c r="M163" s="28"/>
      <c r="N163" s="28"/>
      <c r="O163" s="28"/>
      <c r="P163" s="28"/>
    </row>
    <row r="164" spans="1:16" ht="13">
      <c r="A164" s="29" t="s">
        <v>248</v>
      </c>
      <c r="B164" s="30" t="s">
        <v>249</v>
      </c>
      <c r="C164" s="28">
        <v>27166508509.847698</v>
      </c>
      <c r="D164" s="28">
        <v>29253756414.273998</v>
      </c>
      <c r="E164" s="28">
        <v>29820083896.742001</v>
      </c>
      <c r="F164" s="28"/>
      <c r="G164" s="28">
        <v>-29820083896.742001</v>
      </c>
      <c r="H164" s="28">
        <v>30484425803.592003</v>
      </c>
      <c r="I164" s="28"/>
      <c r="J164" s="28">
        <v>-30484425803.592003</v>
      </c>
      <c r="K164" s="28">
        <v>31557075777.393002</v>
      </c>
      <c r="L164" s="28"/>
      <c r="M164" s="28">
        <v>-31557075777.393002</v>
      </c>
      <c r="N164" s="28">
        <v>31872646535.166901</v>
      </c>
      <c r="O164" s="28"/>
      <c r="P164" s="28">
        <v>-31872646535.166901</v>
      </c>
    </row>
    <row r="165" spans="1:16" ht="13">
      <c r="A165" s="31" t="s">
        <v>250</v>
      </c>
      <c r="B165" s="32" t="s">
        <v>251</v>
      </c>
      <c r="C165" s="28">
        <v>13722973299.353121</v>
      </c>
      <c r="D165" s="28">
        <v>15232927189.816</v>
      </c>
      <c r="E165" s="28">
        <v>16296708203.634001</v>
      </c>
      <c r="F165" s="28"/>
      <c r="G165" s="28">
        <v>-16296708203.634001</v>
      </c>
      <c r="H165" s="28">
        <v>16634905541.344997</v>
      </c>
      <c r="I165" s="28"/>
      <c r="J165" s="28">
        <v>-16634905541.344997</v>
      </c>
      <c r="K165" s="28">
        <v>17372275403.979</v>
      </c>
      <c r="L165" s="28"/>
      <c r="M165" s="28">
        <v>-17372275403.979</v>
      </c>
      <c r="N165" s="28">
        <v>17545998158.018799</v>
      </c>
      <c r="O165" s="28"/>
      <c r="P165" s="28">
        <v>-17545998158.018799</v>
      </c>
    </row>
    <row r="166" spans="1:16" ht="13">
      <c r="A166" s="33" t="s">
        <v>252</v>
      </c>
      <c r="B166" s="34" t="s">
        <v>251</v>
      </c>
      <c r="C166" s="28">
        <v>13722973299.353121</v>
      </c>
      <c r="D166" s="28">
        <v>15232927189.816</v>
      </c>
      <c r="E166" s="28">
        <v>16296708203.634001</v>
      </c>
      <c r="F166" s="28"/>
      <c r="G166" s="28">
        <v>-16296708203.634001</v>
      </c>
      <c r="H166" s="28">
        <v>16634905541.344997</v>
      </c>
      <c r="I166" s="28"/>
      <c r="J166" s="28">
        <v>-16634905541.344997</v>
      </c>
      <c r="K166" s="28">
        <v>17372275403.979</v>
      </c>
      <c r="L166" s="28"/>
      <c r="M166" s="28">
        <v>-17372275403.979</v>
      </c>
      <c r="N166" s="28">
        <v>17545998158.018799</v>
      </c>
      <c r="O166" s="28"/>
      <c r="P166" s="28">
        <v>-17545998158.018799</v>
      </c>
    </row>
    <row r="167" spans="1:16" ht="13">
      <c r="A167" s="31" t="s">
        <v>253</v>
      </c>
      <c r="B167" s="32" t="s">
        <v>254</v>
      </c>
      <c r="C167" s="28">
        <v>4103916064.4843421</v>
      </c>
      <c r="D167" s="28">
        <v>4274679915.934</v>
      </c>
      <c r="E167" s="28">
        <v>4385763013.4239998</v>
      </c>
      <c r="F167" s="28"/>
      <c r="G167" s="28">
        <v>-4385763013.4239998</v>
      </c>
      <c r="H167" s="28">
        <v>4479536603.7329998</v>
      </c>
      <c r="I167" s="28"/>
      <c r="J167" s="28">
        <v>-4479536603.7329998</v>
      </c>
      <c r="K167" s="28">
        <v>4574677643.1739998</v>
      </c>
      <c r="L167" s="28"/>
      <c r="M167" s="28">
        <v>-4574677643.1739998</v>
      </c>
      <c r="N167" s="28">
        <v>4620424419.6057396</v>
      </c>
      <c r="O167" s="28"/>
      <c r="P167" s="28">
        <v>-4620424419.6057396</v>
      </c>
    </row>
    <row r="168" spans="1:16" ht="13">
      <c r="A168" s="33" t="s">
        <v>255</v>
      </c>
      <c r="B168" s="34" t="s">
        <v>254</v>
      </c>
      <c r="C168" s="28">
        <v>4103916064.4843421</v>
      </c>
      <c r="D168" s="28">
        <v>4274679915.934</v>
      </c>
      <c r="E168" s="28">
        <v>4385763013.4239998</v>
      </c>
      <c r="F168" s="28"/>
      <c r="G168" s="28">
        <v>-4385763013.4239998</v>
      </c>
      <c r="H168" s="28">
        <v>4479536603.7329998</v>
      </c>
      <c r="I168" s="28"/>
      <c r="J168" s="28">
        <v>-4479536603.7329998</v>
      </c>
      <c r="K168" s="28">
        <v>4574677643.1739998</v>
      </c>
      <c r="L168" s="28"/>
      <c r="M168" s="28">
        <v>-4574677643.1739998</v>
      </c>
      <c r="N168" s="28">
        <v>4620424419.6057396</v>
      </c>
      <c r="O168" s="28"/>
      <c r="P168" s="28">
        <v>-4620424419.6057396</v>
      </c>
    </row>
    <row r="169" spans="1:16" ht="13">
      <c r="A169" s="31" t="s">
        <v>256</v>
      </c>
      <c r="B169" s="32" t="s">
        <v>257</v>
      </c>
      <c r="C169" s="28">
        <v>3092473792.5517669</v>
      </c>
      <c r="D169" s="28">
        <v>3313146378.552</v>
      </c>
      <c r="E169" s="28">
        <v>3422058150.7340002</v>
      </c>
      <c r="F169" s="28"/>
      <c r="G169" s="28">
        <v>-3422058150.7340002</v>
      </c>
      <c r="H169" s="28">
        <v>3537280243.901</v>
      </c>
      <c r="I169" s="28"/>
      <c r="J169" s="28">
        <v>-3537280243.901</v>
      </c>
      <c r="K169" s="28">
        <v>3652465257.0289998</v>
      </c>
      <c r="L169" s="28"/>
      <c r="M169" s="28">
        <v>-3652465257.0289998</v>
      </c>
      <c r="N169" s="28">
        <v>3688989909.5992899</v>
      </c>
      <c r="O169" s="28"/>
      <c r="P169" s="28">
        <v>-3688989909.5992899</v>
      </c>
    </row>
    <row r="170" spans="1:16" ht="13">
      <c r="A170" s="33" t="s">
        <v>258</v>
      </c>
      <c r="B170" s="34" t="s">
        <v>257</v>
      </c>
      <c r="C170" s="28">
        <v>3082567370.2388248</v>
      </c>
      <c r="D170" s="28">
        <v>3304253808.914</v>
      </c>
      <c r="E170" s="28">
        <v>3414462179.5</v>
      </c>
      <c r="F170" s="28"/>
      <c r="G170" s="28">
        <v>-3414462179.5</v>
      </c>
      <c r="H170" s="28">
        <v>3529789264.25</v>
      </c>
      <c r="I170" s="28"/>
      <c r="J170" s="28">
        <v>-3529789264.25</v>
      </c>
      <c r="K170" s="28">
        <v>3644935699.632</v>
      </c>
      <c r="L170" s="28"/>
      <c r="M170" s="28">
        <v>-3644935699.632</v>
      </c>
      <c r="N170" s="28">
        <v>3681385056.6283202</v>
      </c>
      <c r="O170" s="28"/>
      <c r="P170" s="28">
        <v>-3681385056.6283202</v>
      </c>
    </row>
    <row r="171" spans="1:16" ht="13">
      <c r="A171" s="33" t="s">
        <v>259</v>
      </c>
      <c r="B171" s="34" t="s">
        <v>260</v>
      </c>
      <c r="C171" s="28">
        <v>9906422.3129415996</v>
      </c>
      <c r="D171" s="28">
        <v>8892569.6380000003</v>
      </c>
      <c r="E171" s="28">
        <v>7595971.2340000002</v>
      </c>
      <c r="F171" s="28"/>
      <c r="G171" s="28">
        <v>-7595971.2340000002</v>
      </c>
      <c r="H171" s="28">
        <v>7490979.6509999996</v>
      </c>
      <c r="I171" s="28"/>
      <c r="J171" s="28">
        <v>-7490979.6509999996</v>
      </c>
      <c r="K171" s="28">
        <v>7529557.3969999999</v>
      </c>
      <c r="L171" s="28"/>
      <c r="M171" s="28">
        <v>-7529557.3969999999</v>
      </c>
      <c r="N171" s="28">
        <v>7604852.9709700001</v>
      </c>
      <c r="O171" s="28"/>
      <c r="P171" s="28">
        <v>-7604852.9709700001</v>
      </c>
    </row>
    <row r="172" spans="1:16" ht="13">
      <c r="A172" s="31" t="s">
        <v>261</v>
      </c>
      <c r="B172" s="32" t="s">
        <v>262</v>
      </c>
      <c r="C172" s="28">
        <v>1947271249.1341541</v>
      </c>
      <c r="D172" s="28">
        <v>2011643925.964</v>
      </c>
      <c r="E172" s="28">
        <v>2049111038.6280003</v>
      </c>
      <c r="F172" s="28"/>
      <c r="G172" s="28">
        <v>-2049111038.6280003</v>
      </c>
      <c r="H172" s="28">
        <v>2072516624.948</v>
      </c>
      <c r="I172" s="28"/>
      <c r="J172" s="28">
        <v>-2072516624.948</v>
      </c>
      <c r="K172" s="28">
        <v>2078949894.9560001</v>
      </c>
      <c r="L172" s="28"/>
      <c r="M172" s="28">
        <v>-2078949894.9560001</v>
      </c>
      <c r="N172" s="28">
        <v>2099739393.90556</v>
      </c>
      <c r="O172" s="28"/>
      <c r="P172" s="28">
        <v>-2099739393.90556</v>
      </c>
    </row>
    <row r="173" spans="1:16" ht="13">
      <c r="A173" s="33" t="s">
        <v>263</v>
      </c>
      <c r="B173" s="34" t="s">
        <v>264</v>
      </c>
      <c r="C173" s="28">
        <v>1029236170.0670772</v>
      </c>
      <c r="D173" s="28">
        <v>1094371962.9820001</v>
      </c>
      <c r="E173" s="28">
        <v>1126855519.3139999</v>
      </c>
      <c r="F173" s="28"/>
      <c r="G173" s="28">
        <v>-1126855519.3139999</v>
      </c>
      <c r="H173" s="28">
        <v>1134358312.474</v>
      </c>
      <c r="I173" s="28"/>
      <c r="J173" s="28">
        <v>-1134358312.474</v>
      </c>
      <c r="K173" s="28">
        <v>1129824947.4779999</v>
      </c>
      <c r="L173" s="28"/>
      <c r="M173" s="28">
        <v>-1129824947.4779999</v>
      </c>
      <c r="N173" s="28">
        <v>1141123196.95278</v>
      </c>
      <c r="O173" s="28"/>
      <c r="P173" s="28">
        <v>-1141123196.95278</v>
      </c>
    </row>
    <row r="174" spans="1:16" ht="13">
      <c r="A174" s="33" t="s">
        <v>265</v>
      </c>
      <c r="B174" s="34" t="s">
        <v>266</v>
      </c>
      <c r="C174" s="28">
        <v>918035079.0670768</v>
      </c>
      <c r="D174" s="28">
        <v>917271962.98199999</v>
      </c>
      <c r="E174" s="28">
        <v>922255519.31400001</v>
      </c>
      <c r="F174" s="28"/>
      <c r="G174" s="28">
        <v>-922255519.31400001</v>
      </c>
      <c r="H174" s="28">
        <v>938158312.47399998</v>
      </c>
      <c r="I174" s="28"/>
      <c r="J174" s="28">
        <v>-938158312.47399998</v>
      </c>
      <c r="K174" s="28">
        <v>949124947.47800004</v>
      </c>
      <c r="L174" s="28"/>
      <c r="M174" s="28">
        <v>-949124947.47800004</v>
      </c>
      <c r="N174" s="28">
        <v>958616196.95278001</v>
      </c>
      <c r="O174" s="28"/>
      <c r="P174" s="28">
        <v>-958616196.95278001</v>
      </c>
    </row>
    <row r="175" spans="1:16" ht="13">
      <c r="A175" s="31" t="s">
        <v>267</v>
      </c>
      <c r="B175" s="32" t="s">
        <v>268</v>
      </c>
      <c r="C175" s="28">
        <v>150325510.22999999</v>
      </c>
      <c r="D175" s="28">
        <v>150824000</v>
      </c>
      <c r="E175" s="28">
        <v>152933000</v>
      </c>
      <c r="F175" s="28"/>
      <c r="G175" s="28">
        <v>-152933000</v>
      </c>
      <c r="H175" s="28">
        <v>154383300</v>
      </c>
      <c r="I175" s="28"/>
      <c r="J175" s="28">
        <v>-154383300</v>
      </c>
      <c r="K175" s="28">
        <v>155798000</v>
      </c>
      <c r="L175" s="28"/>
      <c r="M175" s="28">
        <v>-155798000</v>
      </c>
      <c r="N175" s="28">
        <v>157355980</v>
      </c>
      <c r="O175" s="28"/>
      <c r="P175" s="28">
        <v>-157355980</v>
      </c>
    </row>
    <row r="176" spans="1:16" ht="13">
      <c r="A176" s="33" t="s">
        <v>269</v>
      </c>
      <c r="B176" s="34" t="s">
        <v>268</v>
      </c>
      <c r="C176" s="28">
        <v>150325510.22999999</v>
      </c>
      <c r="D176" s="28">
        <v>150824000</v>
      </c>
      <c r="E176" s="28">
        <v>152933000</v>
      </c>
      <c r="F176" s="28"/>
      <c r="G176" s="28">
        <v>-152933000</v>
      </c>
      <c r="H176" s="28">
        <v>154383300</v>
      </c>
      <c r="I176" s="28"/>
      <c r="J176" s="28">
        <v>-154383300</v>
      </c>
      <c r="K176" s="28">
        <v>155798000</v>
      </c>
      <c r="L176" s="28"/>
      <c r="M176" s="28">
        <v>-155798000</v>
      </c>
      <c r="N176" s="28">
        <v>157355980</v>
      </c>
      <c r="O176" s="28"/>
      <c r="P176" s="28">
        <v>-157355980</v>
      </c>
    </row>
    <row r="177" spans="1:16" ht="13">
      <c r="A177" s="31" t="s">
        <v>270</v>
      </c>
      <c r="B177" s="32" t="s">
        <v>271</v>
      </c>
      <c r="C177" s="28">
        <v>610828354.80791843</v>
      </c>
      <c r="D177" s="28">
        <v>618094915.24000001</v>
      </c>
      <c r="E177" s="28">
        <v>378055911.07599998</v>
      </c>
      <c r="F177" s="28"/>
      <c r="G177" s="28">
        <v>-378055911.07599998</v>
      </c>
      <c r="H177" s="28">
        <v>390020454.62599999</v>
      </c>
      <c r="I177" s="28"/>
      <c r="J177" s="28">
        <v>-390020454.62599999</v>
      </c>
      <c r="K177" s="28">
        <v>402454565.66299999</v>
      </c>
      <c r="L177" s="28"/>
      <c r="M177" s="28">
        <v>-402454565.66299999</v>
      </c>
      <c r="N177" s="28">
        <v>406479111.31963003</v>
      </c>
      <c r="O177" s="28"/>
      <c r="P177" s="28">
        <v>-406479111.31963003</v>
      </c>
    </row>
    <row r="178" spans="1:16" ht="13">
      <c r="A178" s="33" t="s">
        <v>272</v>
      </c>
      <c r="B178" s="34" t="s">
        <v>273</v>
      </c>
      <c r="C178" s="28">
        <v>585769080.63405275</v>
      </c>
      <c r="D178" s="28">
        <v>591188912.64600003</v>
      </c>
      <c r="E178" s="28">
        <v>351852030.63999999</v>
      </c>
      <c r="F178" s="28"/>
      <c r="G178" s="28">
        <v>-351852030.63999999</v>
      </c>
      <c r="H178" s="28">
        <v>363826695.56900001</v>
      </c>
      <c r="I178" s="28"/>
      <c r="J178" s="28">
        <v>-363826695.56900001</v>
      </c>
      <c r="K178" s="28">
        <v>375975875.94300002</v>
      </c>
      <c r="L178" s="28"/>
      <c r="M178" s="28">
        <v>-375975875.94300002</v>
      </c>
      <c r="N178" s="28">
        <v>379735634.70243001</v>
      </c>
      <c r="O178" s="28"/>
      <c r="P178" s="28">
        <v>-379735634.70243001</v>
      </c>
    </row>
    <row r="179" spans="1:16" ht="13">
      <c r="A179" s="33" t="s">
        <v>274</v>
      </c>
      <c r="B179" s="34" t="s">
        <v>275</v>
      </c>
      <c r="C179" s="28">
        <v>25059274.173865601</v>
      </c>
      <c r="D179" s="28">
        <v>26906002.594000001</v>
      </c>
      <c r="E179" s="28">
        <v>26203880.436000001</v>
      </c>
      <c r="F179" s="28"/>
      <c r="G179" s="28">
        <v>-26203880.436000001</v>
      </c>
      <c r="H179" s="28">
        <v>26193759.057</v>
      </c>
      <c r="I179" s="28"/>
      <c r="J179" s="28">
        <v>-26193759.057</v>
      </c>
      <c r="K179" s="28">
        <v>26478689.719999999</v>
      </c>
      <c r="L179" s="28"/>
      <c r="M179" s="28">
        <v>-26478689.719999999</v>
      </c>
      <c r="N179" s="28">
        <v>26743476.617199998</v>
      </c>
      <c r="O179" s="28"/>
      <c r="P179" s="28">
        <v>-26743476.617199998</v>
      </c>
    </row>
    <row r="180" spans="1:16" ht="13">
      <c r="A180" s="31" t="s">
        <v>276</v>
      </c>
      <c r="B180" s="32" t="s">
        <v>277</v>
      </c>
      <c r="C180" s="28">
        <v>39595792.122880802</v>
      </c>
      <c r="D180" s="28">
        <v>38780842.593999997</v>
      </c>
      <c r="E180" s="28">
        <v>37392332.244000003</v>
      </c>
      <c r="F180" s="28"/>
      <c r="G180" s="28">
        <v>-37392332.244000003</v>
      </c>
      <c r="H180" s="28">
        <v>37360013.463</v>
      </c>
      <c r="I180" s="28"/>
      <c r="J180" s="28">
        <v>-37360013.463</v>
      </c>
      <c r="K180" s="28">
        <v>36308947.160999998</v>
      </c>
      <c r="L180" s="28"/>
      <c r="M180" s="28">
        <v>-36308947.160999998</v>
      </c>
      <c r="N180" s="28">
        <v>36672036.632610001</v>
      </c>
      <c r="O180" s="28"/>
      <c r="P180" s="28">
        <v>-36672036.632610001</v>
      </c>
    </row>
    <row r="181" spans="1:16" ht="13">
      <c r="A181" s="33" t="s">
        <v>278</v>
      </c>
      <c r="B181" s="34" t="s">
        <v>279</v>
      </c>
      <c r="C181" s="28">
        <v>7135111.0200463999</v>
      </c>
      <c r="D181" s="28">
        <v>7460719.6119999997</v>
      </c>
      <c r="E181" s="28">
        <v>6652734.5259999996</v>
      </c>
      <c r="F181" s="28"/>
      <c r="G181" s="28">
        <v>-6652734.5259999996</v>
      </c>
      <c r="H181" s="28">
        <v>5982695.9890000001</v>
      </c>
      <c r="I181" s="28"/>
      <c r="J181" s="28">
        <v>-5982695.9890000001</v>
      </c>
      <c r="K181" s="28">
        <v>5217844.6830000002</v>
      </c>
      <c r="L181" s="28"/>
      <c r="M181" s="28">
        <v>-5217844.6830000002</v>
      </c>
      <c r="N181" s="28">
        <v>5270023.12983</v>
      </c>
      <c r="O181" s="28"/>
      <c r="P181" s="28">
        <v>-5270023.12983</v>
      </c>
    </row>
    <row r="182" spans="1:16" ht="13">
      <c r="A182" s="33" t="s">
        <v>280</v>
      </c>
      <c r="B182" s="34" t="s">
        <v>281</v>
      </c>
      <c r="C182" s="28">
        <v>32460681.1028344</v>
      </c>
      <c r="D182" s="28">
        <v>31320122.982000001</v>
      </c>
      <c r="E182" s="28">
        <v>30739597.717999998</v>
      </c>
      <c r="F182" s="28"/>
      <c r="G182" s="28">
        <v>-30739597.717999998</v>
      </c>
      <c r="H182" s="28">
        <v>31377317.473999999</v>
      </c>
      <c r="I182" s="28"/>
      <c r="J182" s="28">
        <v>-31377317.473999999</v>
      </c>
      <c r="K182" s="28">
        <v>31091102.478</v>
      </c>
      <c r="L182" s="28"/>
      <c r="M182" s="28">
        <v>-31091102.478</v>
      </c>
      <c r="N182" s="28">
        <v>31402013.502780002</v>
      </c>
      <c r="O182" s="28"/>
      <c r="P182" s="28">
        <v>-31402013.502780002</v>
      </c>
    </row>
    <row r="183" spans="1:16" ht="13">
      <c r="A183" s="31" t="s">
        <v>282</v>
      </c>
      <c r="B183" s="32" t="s">
        <v>283</v>
      </c>
      <c r="C183" s="28">
        <v>3385143150.2677999</v>
      </c>
      <c r="D183" s="28">
        <v>3518915953.7220001</v>
      </c>
      <c r="E183" s="28">
        <v>2232556812.1900001</v>
      </c>
      <c r="F183" s="28"/>
      <c r="G183" s="28">
        <v>-2232556812.1900001</v>
      </c>
      <c r="H183" s="28">
        <v>2301687989.2550001</v>
      </c>
      <c r="I183" s="28"/>
      <c r="J183" s="28">
        <v>-2301687989.2550001</v>
      </c>
      <c r="K183" s="28">
        <v>2384615034.1030002</v>
      </c>
      <c r="L183" s="28"/>
      <c r="M183" s="28">
        <v>-2384615034.1030002</v>
      </c>
      <c r="N183" s="28">
        <v>2408461184.4440298</v>
      </c>
      <c r="O183" s="28"/>
      <c r="P183" s="28">
        <v>-2408461184.4440298</v>
      </c>
    </row>
    <row r="184" spans="1:16" ht="13">
      <c r="A184" s="33" t="s">
        <v>284</v>
      </c>
      <c r="B184" s="34" t="s">
        <v>285</v>
      </c>
      <c r="C184" s="28">
        <v>2823824221.0766001</v>
      </c>
      <c r="D184" s="28">
        <v>2938673026.21</v>
      </c>
      <c r="E184" s="28">
        <v>1824223848.092</v>
      </c>
      <c r="F184" s="28"/>
      <c r="G184" s="28">
        <v>-1824223848.092</v>
      </c>
      <c r="H184" s="28">
        <v>1889743120.6170001</v>
      </c>
      <c r="I184" s="28"/>
      <c r="J184" s="28">
        <v>-1889743120.6170001</v>
      </c>
      <c r="K184" s="28">
        <v>1976269568.7169998</v>
      </c>
      <c r="L184" s="28"/>
      <c r="M184" s="28">
        <v>-1976269568.7169998</v>
      </c>
      <c r="N184" s="28">
        <v>1996032264.40417</v>
      </c>
      <c r="O184" s="28"/>
      <c r="P184" s="28">
        <v>-1996032264.40417</v>
      </c>
    </row>
    <row r="185" spans="1:16" ht="13">
      <c r="A185" s="33" t="s">
        <v>286</v>
      </c>
      <c r="B185" s="34" t="s">
        <v>287</v>
      </c>
      <c r="C185" s="28">
        <v>561318929.19120002</v>
      </c>
      <c r="D185" s="28">
        <v>580242927.51199996</v>
      </c>
      <c r="E185" s="28">
        <v>408332964.09799999</v>
      </c>
      <c r="F185" s="28"/>
      <c r="G185" s="28">
        <v>-408332964.09799999</v>
      </c>
      <c r="H185" s="28">
        <v>411944868.63800001</v>
      </c>
      <c r="I185" s="28"/>
      <c r="J185" s="28">
        <v>-411944868.63800001</v>
      </c>
      <c r="K185" s="28">
        <v>408345465.38599998</v>
      </c>
      <c r="L185" s="28"/>
      <c r="M185" s="28">
        <v>-408345465.38599998</v>
      </c>
      <c r="N185" s="28">
        <v>412428920.03986001</v>
      </c>
      <c r="O185" s="28"/>
      <c r="P185" s="28">
        <v>-412428920.03986001</v>
      </c>
    </row>
    <row r="186" spans="1:16" ht="13">
      <c r="A186" s="31" t="s">
        <v>288</v>
      </c>
      <c r="B186" s="32" t="s">
        <v>289</v>
      </c>
      <c r="C186" s="28">
        <v>113981296.8957168</v>
      </c>
      <c r="D186" s="28">
        <v>94743292.452000007</v>
      </c>
      <c r="E186" s="28">
        <v>865505434.81200004</v>
      </c>
      <c r="F186" s="28"/>
      <c r="G186" s="28">
        <v>-865505434.81200004</v>
      </c>
      <c r="H186" s="28">
        <v>876735032.32099998</v>
      </c>
      <c r="I186" s="28"/>
      <c r="J186" s="28">
        <v>-876735032.32099998</v>
      </c>
      <c r="K186" s="28">
        <v>899531031.32799995</v>
      </c>
      <c r="L186" s="28"/>
      <c r="M186" s="28">
        <v>-899531031.32799995</v>
      </c>
      <c r="N186" s="28">
        <v>908526341.64128006</v>
      </c>
      <c r="O186" s="28"/>
      <c r="P186" s="28">
        <v>-908526341.64128006</v>
      </c>
    </row>
    <row r="187" spans="1:16" ht="13">
      <c r="A187" s="33" t="s">
        <v>290</v>
      </c>
      <c r="B187" s="34" t="s">
        <v>291</v>
      </c>
      <c r="C187" s="28">
        <v>91588949.901230395</v>
      </c>
      <c r="D187" s="28">
        <v>72957288.945999995</v>
      </c>
      <c r="E187" s="28">
        <v>843909192.14400005</v>
      </c>
      <c r="F187" s="28"/>
      <c r="G187" s="28">
        <v>-843909192.14400005</v>
      </c>
      <c r="H187" s="28">
        <v>855024362.71899998</v>
      </c>
      <c r="I187" s="28"/>
      <c r="J187" s="28">
        <v>-855024362.71899998</v>
      </c>
      <c r="K187" s="28">
        <v>877623042.43400002</v>
      </c>
      <c r="L187" s="28"/>
      <c r="M187" s="28">
        <v>-877623042.43400002</v>
      </c>
      <c r="N187" s="28">
        <v>886399272.85834002</v>
      </c>
      <c r="O187" s="28"/>
      <c r="P187" s="28">
        <v>-886399272.85834002</v>
      </c>
    </row>
    <row r="188" spans="1:16" ht="13">
      <c r="A188" s="33" t="s">
        <v>292</v>
      </c>
      <c r="B188" s="34" t="s">
        <v>293</v>
      </c>
      <c r="C188" s="28">
        <v>847296.93000000017</v>
      </c>
      <c r="D188" s="28">
        <v>1228200</v>
      </c>
      <c r="E188" s="28">
        <v>1234400</v>
      </c>
      <c r="F188" s="28"/>
      <c r="G188" s="28">
        <v>-1234400</v>
      </c>
      <c r="H188" s="28">
        <v>1240700</v>
      </c>
      <c r="I188" s="28"/>
      <c r="J188" s="28">
        <v>-1240700</v>
      </c>
      <c r="K188" s="28">
        <v>1253000</v>
      </c>
      <c r="L188" s="28"/>
      <c r="M188" s="28">
        <v>-1253000</v>
      </c>
      <c r="N188" s="28">
        <v>1265530</v>
      </c>
      <c r="O188" s="28"/>
      <c r="P188" s="28">
        <v>-1265530</v>
      </c>
    </row>
    <row r="189" spans="1:16" ht="13">
      <c r="A189" s="33" t="s">
        <v>294</v>
      </c>
      <c r="B189" s="34" t="s">
        <v>295</v>
      </c>
      <c r="C189" s="28">
        <v>3825570</v>
      </c>
      <c r="D189" s="28">
        <v>290800</v>
      </c>
      <c r="E189" s="28">
        <v>292000</v>
      </c>
      <c r="F189" s="28"/>
      <c r="G189" s="28">
        <v>-292000</v>
      </c>
      <c r="H189" s="28">
        <v>293500</v>
      </c>
      <c r="I189" s="28"/>
      <c r="J189" s="28">
        <v>-293500</v>
      </c>
      <c r="K189" s="28">
        <v>296500</v>
      </c>
      <c r="L189" s="28"/>
      <c r="M189" s="28">
        <v>-296500</v>
      </c>
      <c r="N189" s="28">
        <v>299465</v>
      </c>
      <c r="O189" s="28"/>
      <c r="P189" s="28">
        <v>-299465</v>
      </c>
    </row>
    <row r="190" spans="1:16" ht="13">
      <c r="A190" s="33" t="s">
        <v>296</v>
      </c>
      <c r="B190" s="34" t="s">
        <v>297</v>
      </c>
      <c r="C190" s="28">
        <v>17719480.064486399</v>
      </c>
      <c r="D190" s="28">
        <v>20267003.506000001</v>
      </c>
      <c r="E190" s="28">
        <v>20069842.668000001</v>
      </c>
      <c r="F190" s="28"/>
      <c r="G190" s="28">
        <v>-20069842.668000001</v>
      </c>
      <c r="H190" s="28">
        <v>20176469.602000002</v>
      </c>
      <c r="I190" s="28"/>
      <c r="J190" s="28">
        <v>-20176469.602000002</v>
      </c>
      <c r="K190" s="28">
        <v>20358488.894000001</v>
      </c>
      <c r="L190" s="28"/>
      <c r="M190" s="28">
        <v>-20358488.894000001</v>
      </c>
      <c r="N190" s="28">
        <v>20562073.78294</v>
      </c>
      <c r="O190" s="28"/>
      <c r="P190" s="28">
        <v>-20562073.78294</v>
      </c>
    </row>
    <row r="191" spans="1:16" ht="13">
      <c r="A191" s="29" t="s">
        <v>298</v>
      </c>
      <c r="B191" s="30" t="s">
        <v>299</v>
      </c>
      <c r="C191" s="28">
        <v>10613951369.21368</v>
      </c>
      <c r="D191" s="28">
        <v>12015685830.870001</v>
      </c>
      <c r="E191" s="28">
        <v>10875916223.622</v>
      </c>
      <c r="F191" s="28"/>
      <c r="G191" s="28">
        <v>-10875916223.622</v>
      </c>
      <c r="H191" s="28">
        <v>11345747533.551001</v>
      </c>
      <c r="I191" s="28"/>
      <c r="J191" s="28">
        <v>-11345747533.551001</v>
      </c>
      <c r="K191" s="28">
        <v>11376824643.256001</v>
      </c>
      <c r="L191" s="28"/>
      <c r="M191" s="28">
        <v>-11376824643.256001</v>
      </c>
      <c r="N191" s="28">
        <v>11490592889.688601</v>
      </c>
      <c r="O191" s="28"/>
      <c r="P191" s="28">
        <v>-11490592889.688601</v>
      </c>
    </row>
    <row r="192" spans="1:16" ht="13">
      <c r="A192" s="31" t="s">
        <v>300</v>
      </c>
      <c r="B192" s="32" t="s">
        <v>301</v>
      </c>
      <c r="C192" s="28">
        <v>3368445936.4618659</v>
      </c>
      <c r="D192" s="28">
        <v>3238048512.8400002</v>
      </c>
      <c r="E192" s="28">
        <v>3265380526.3600001</v>
      </c>
      <c r="F192" s="28"/>
      <c r="G192" s="28">
        <v>-3265380526.3600001</v>
      </c>
      <c r="H192" s="28">
        <v>3532576054.2459998</v>
      </c>
      <c r="I192" s="28"/>
      <c r="J192" s="28">
        <v>-3532576054.2459998</v>
      </c>
      <c r="K192" s="28">
        <v>3473575840.362</v>
      </c>
      <c r="L192" s="28"/>
      <c r="M192" s="28">
        <v>-3473575840.362</v>
      </c>
      <c r="N192" s="28">
        <v>3508311598.7656202</v>
      </c>
      <c r="O192" s="28"/>
      <c r="P192" s="28">
        <v>-3508311598.7656202</v>
      </c>
    </row>
    <row r="193" spans="1:16" ht="13">
      <c r="A193" s="33" t="s">
        <v>302</v>
      </c>
      <c r="B193" s="34" t="s">
        <v>303</v>
      </c>
      <c r="C193" s="28">
        <v>2750396922.5202322</v>
      </c>
      <c r="D193" s="28">
        <v>2439587893.7519999</v>
      </c>
      <c r="E193" s="28">
        <v>2495857765.888</v>
      </c>
      <c r="F193" s="28"/>
      <c r="G193" s="28">
        <v>-2495857765.888</v>
      </c>
      <c r="H193" s="28">
        <v>2780417271.8379998</v>
      </c>
      <c r="I193" s="28"/>
      <c r="J193" s="28">
        <v>-2780417271.8379998</v>
      </c>
      <c r="K193" s="28">
        <v>2719710607.1859999</v>
      </c>
      <c r="L193" s="28"/>
      <c r="M193" s="28">
        <v>-2719710607.1859999</v>
      </c>
      <c r="N193" s="28">
        <v>2746907713.2578602</v>
      </c>
      <c r="O193" s="28"/>
      <c r="P193" s="28">
        <v>-2746907713.2578602</v>
      </c>
    </row>
    <row r="194" spans="1:16" ht="13">
      <c r="A194" s="33" t="s">
        <v>304</v>
      </c>
      <c r="B194" s="34" t="s">
        <v>305</v>
      </c>
      <c r="C194" s="28">
        <v>180319500</v>
      </c>
      <c r="D194" s="28">
        <v>176476100</v>
      </c>
      <c r="E194" s="28">
        <v>176476100</v>
      </c>
      <c r="F194" s="28"/>
      <c r="G194" s="28">
        <v>-176476100</v>
      </c>
      <c r="H194" s="28">
        <v>176476100</v>
      </c>
      <c r="I194" s="28"/>
      <c r="J194" s="28">
        <v>-176476100</v>
      </c>
      <c r="K194" s="28">
        <v>176476100</v>
      </c>
      <c r="L194" s="28"/>
      <c r="M194" s="28">
        <v>-176476100</v>
      </c>
      <c r="N194" s="28">
        <v>178240861</v>
      </c>
      <c r="O194" s="28"/>
      <c r="P194" s="28">
        <v>-178240861</v>
      </c>
    </row>
    <row r="195" spans="1:16" ht="13">
      <c r="A195" s="33" t="s">
        <v>306</v>
      </c>
      <c r="B195" s="34" t="s">
        <v>307</v>
      </c>
      <c r="C195" s="28">
        <v>120543334.94163382</v>
      </c>
      <c r="D195" s="28">
        <v>311409419.088</v>
      </c>
      <c r="E195" s="28">
        <v>289209760.472</v>
      </c>
      <c r="F195" s="28"/>
      <c r="G195" s="28">
        <v>-289209760.472</v>
      </c>
      <c r="H195" s="28">
        <v>278236382.40799999</v>
      </c>
      <c r="I195" s="28"/>
      <c r="J195" s="28">
        <v>-278236382.40799999</v>
      </c>
      <c r="K195" s="28">
        <v>290303833.176</v>
      </c>
      <c r="L195" s="28"/>
      <c r="M195" s="28">
        <v>-290303833.176</v>
      </c>
      <c r="N195" s="28">
        <v>293206871.50775999</v>
      </c>
      <c r="O195" s="28"/>
      <c r="P195" s="28">
        <v>-293206871.50775999</v>
      </c>
    </row>
    <row r="196" spans="1:16" ht="13">
      <c r="A196" s="33" t="s">
        <v>308</v>
      </c>
      <c r="B196" s="34" t="s">
        <v>309</v>
      </c>
      <c r="C196" s="28">
        <v>317186179</v>
      </c>
      <c r="D196" s="28">
        <v>310575100</v>
      </c>
      <c r="E196" s="28">
        <v>303836900</v>
      </c>
      <c r="F196" s="28"/>
      <c r="G196" s="28">
        <v>-303836900</v>
      </c>
      <c r="H196" s="28">
        <v>297446300</v>
      </c>
      <c r="I196" s="28"/>
      <c r="J196" s="28">
        <v>-297446300</v>
      </c>
      <c r="K196" s="28">
        <v>287085300</v>
      </c>
      <c r="L196" s="28"/>
      <c r="M196" s="28">
        <v>-287085300</v>
      </c>
      <c r="N196" s="28">
        <v>289956153</v>
      </c>
      <c r="O196" s="28"/>
      <c r="P196" s="28">
        <v>-289956153</v>
      </c>
    </row>
    <row r="197" spans="1:16" ht="13">
      <c r="A197" s="31" t="s">
        <v>310</v>
      </c>
      <c r="B197" s="32" t="s">
        <v>311</v>
      </c>
      <c r="C197" s="28">
        <v>7082765979.130065</v>
      </c>
      <c r="D197" s="28">
        <v>8581389507.7039995</v>
      </c>
      <c r="E197" s="28">
        <v>7386658940.2720013</v>
      </c>
      <c r="F197" s="28"/>
      <c r="G197" s="28">
        <v>-7386658940.2720013</v>
      </c>
      <c r="H197" s="28">
        <v>7578315475.2259998</v>
      </c>
      <c r="I197" s="28"/>
      <c r="J197" s="28">
        <v>-7578315475.2259998</v>
      </c>
      <c r="K197" s="28">
        <v>7666273753.421999</v>
      </c>
      <c r="L197" s="28"/>
      <c r="M197" s="28">
        <v>-7666273753.421999</v>
      </c>
      <c r="N197" s="28">
        <v>7742936490.9562197</v>
      </c>
      <c r="O197" s="28"/>
      <c r="P197" s="28">
        <v>-7742936490.9562197</v>
      </c>
    </row>
    <row r="198" spans="1:16" ht="13">
      <c r="A198" s="33" t="s">
        <v>312</v>
      </c>
      <c r="B198" s="34" t="s">
        <v>313</v>
      </c>
      <c r="C198" s="28">
        <v>5775564560.5888596</v>
      </c>
      <c r="D198" s="28">
        <v>6066096572.3280001</v>
      </c>
      <c r="E198" s="28">
        <v>5963932136.9320002</v>
      </c>
      <c r="F198" s="28"/>
      <c r="G198" s="28">
        <v>-5963932136.9320002</v>
      </c>
      <c r="H198" s="28">
        <v>6160548852.8100004</v>
      </c>
      <c r="I198" s="28"/>
      <c r="J198" s="28">
        <v>-6160548852.8100004</v>
      </c>
      <c r="K198" s="28">
        <v>6257147984.0699997</v>
      </c>
      <c r="L198" s="28"/>
      <c r="M198" s="28">
        <v>-6257147984.0699997</v>
      </c>
      <c r="N198" s="28">
        <v>6319719463.9106998</v>
      </c>
      <c r="O198" s="28"/>
      <c r="P198" s="28">
        <v>-6319719463.9106998</v>
      </c>
    </row>
    <row r="199" spans="1:16" ht="13">
      <c r="A199" s="33" t="s">
        <v>314</v>
      </c>
      <c r="B199" s="34" t="s">
        <v>315</v>
      </c>
      <c r="C199" s="28">
        <v>1168035705.3157301</v>
      </c>
      <c r="D199" s="28">
        <v>1141722582.704</v>
      </c>
      <c r="E199" s="28">
        <v>1109506478.204</v>
      </c>
      <c r="F199" s="28"/>
      <c r="G199" s="28">
        <v>-1109506478.204</v>
      </c>
      <c r="H199" s="28">
        <v>1126134543.809</v>
      </c>
      <c r="I199" s="28"/>
      <c r="J199" s="28">
        <v>-1126134543.809</v>
      </c>
      <c r="K199" s="28">
        <v>1148595308.223</v>
      </c>
      <c r="L199" s="28"/>
      <c r="M199" s="28">
        <v>-1148595308.223</v>
      </c>
      <c r="N199" s="28">
        <v>1160081261.3052299</v>
      </c>
      <c r="O199" s="28"/>
      <c r="P199" s="28">
        <v>-1160081261.3052299</v>
      </c>
    </row>
    <row r="200" spans="1:16" ht="13">
      <c r="A200" s="33" t="s">
        <v>316</v>
      </c>
      <c r="B200" s="34" t="s">
        <v>317</v>
      </c>
      <c r="C200" s="28">
        <v>142268456.1078648</v>
      </c>
      <c r="D200" s="28">
        <v>194346741.352</v>
      </c>
      <c r="E200" s="28">
        <v>207086289.102</v>
      </c>
      <c r="F200" s="28"/>
      <c r="G200" s="28">
        <v>-207086289.102</v>
      </c>
      <c r="H200" s="28">
        <v>189104834.553</v>
      </c>
      <c r="I200" s="28"/>
      <c r="J200" s="28">
        <v>-189104834.553</v>
      </c>
      <c r="K200" s="28">
        <v>160009390.391</v>
      </c>
      <c r="L200" s="28"/>
      <c r="M200" s="28">
        <v>-160009390.391</v>
      </c>
      <c r="N200" s="28">
        <v>161609484.29491001</v>
      </c>
      <c r="O200" s="28"/>
      <c r="P200" s="28">
        <v>-161609484.29491001</v>
      </c>
    </row>
    <row r="201" spans="1:16" ht="13">
      <c r="A201" s="33" t="s">
        <v>318</v>
      </c>
      <c r="B201" s="34" t="s">
        <v>319</v>
      </c>
      <c r="C201" s="28">
        <v>-4159806.6923896</v>
      </c>
      <c r="D201" s="28">
        <v>1178190811.3199999</v>
      </c>
      <c r="E201" s="28">
        <v>105090736.03399999</v>
      </c>
      <c r="F201" s="28"/>
      <c r="G201" s="28">
        <v>-105090736.03399999</v>
      </c>
      <c r="H201" s="28">
        <v>101473544.05400001</v>
      </c>
      <c r="I201" s="28"/>
      <c r="J201" s="28">
        <v>-101473544.05400001</v>
      </c>
      <c r="K201" s="28">
        <v>99456870.738000005</v>
      </c>
      <c r="L201" s="28"/>
      <c r="M201" s="28">
        <v>-99456870.738000005</v>
      </c>
      <c r="N201" s="28">
        <v>100451439.44538</v>
      </c>
      <c r="O201" s="28"/>
      <c r="P201" s="28">
        <v>-100451439.44538</v>
      </c>
    </row>
    <row r="202" spans="1:16" ht="13">
      <c r="A202" s="33" t="s">
        <v>320</v>
      </c>
      <c r="B202" s="34" t="s">
        <v>321</v>
      </c>
      <c r="C202" s="28">
        <v>1057063.81</v>
      </c>
      <c r="D202" s="28">
        <v>1032800</v>
      </c>
      <c r="E202" s="28">
        <v>1043300</v>
      </c>
      <c r="F202" s="28"/>
      <c r="G202" s="28">
        <v>-1043300</v>
      </c>
      <c r="H202" s="28">
        <v>1053700</v>
      </c>
      <c r="I202" s="28"/>
      <c r="J202" s="28">
        <v>-1053700</v>
      </c>
      <c r="K202" s="28">
        <v>1064200</v>
      </c>
      <c r="L202" s="28"/>
      <c r="M202" s="28">
        <v>-1064200</v>
      </c>
      <c r="N202" s="28">
        <v>1074842</v>
      </c>
      <c r="O202" s="28"/>
      <c r="P202" s="28">
        <v>-1074842</v>
      </c>
    </row>
    <row r="203" spans="1:16" ht="13">
      <c r="A203" s="31" t="s">
        <v>322</v>
      </c>
      <c r="B203" s="32" t="s">
        <v>323</v>
      </c>
      <c r="C203" s="28">
        <v>162739453.62175119</v>
      </c>
      <c r="D203" s="28">
        <v>196247810.32600001</v>
      </c>
      <c r="E203" s="28">
        <v>223876756.99000001</v>
      </c>
      <c r="F203" s="28"/>
      <c r="G203" s="28">
        <v>-223876756.99000001</v>
      </c>
      <c r="H203" s="28">
        <v>234856004.07900003</v>
      </c>
      <c r="I203" s="28"/>
      <c r="J203" s="28">
        <v>-234856004.07900003</v>
      </c>
      <c r="K203" s="28">
        <v>236975049.472</v>
      </c>
      <c r="L203" s="28"/>
      <c r="M203" s="28">
        <v>-236975049.472</v>
      </c>
      <c r="N203" s="28">
        <v>239344799.96672001</v>
      </c>
      <c r="O203" s="28"/>
      <c r="P203" s="28">
        <v>-239344799.96672001</v>
      </c>
    </row>
    <row r="204" spans="1:16" ht="13">
      <c r="A204" s="33" t="s">
        <v>324</v>
      </c>
      <c r="B204" s="34" t="s">
        <v>325</v>
      </c>
      <c r="C204" s="28">
        <v>17471790.7741712</v>
      </c>
      <c r="D204" s="28">
        <v>25189484.386</v>
      </c>
      <c r="E204" s="28">
        <v>48399281.619999997</v>
      </c>
      <c r="F204" s="28"/>
      <c r="G204" s="28">
        <v>-48399281.619999997</v>
      </c>
      <c r="H204" s="28">
        <v>58619586.43</v>
      </c>
      <c r="I204" s="28"/>
      <c r="J204" s="28">
        <v>-58619586.43</v>
      </c>
      <c r="K204" s="28">
        <v>58908426.210000001</v>
      </c>
      <c r="L204" s="28"/>
      <c r="M204" s="28">
        <v>-58908426.210000001</v>
      </c>
      <c r="N204" s="28">
        <v>59497510.472099997</v>
      </c>
      <c r="O204" s="28"/>
      <c r="P204" s="28">
        <v>-59497510.472099997</v>
      </c>
    </row>
    <row r="205" spans="1:16" ht="13">
      <c r="A205" s="33" t="s">
        <v>326</v>
      </c>
      <c r="B205" s="34" t="s">
        <v>327</v>
      </c>
      <c r="C205" s="28">
        <v>145267662.84757999</v>
      </c>
      <c r="D205" s="28">
        <v>171058325.94</v>
      </c>
      <c r="E205" s="28">
        <v>175477475.37</v>
      </c>
      <c r="F205" s="28"/>
      <c r="G205" s="28">
        <v>-175477475.37</v>
      </c>
      <c r="H205" s="28">
        <v>176236417.64899999</v>
      </c>
      <c r="I205" s="28"/>
      <c r="J205" s="28">
        <v>-176236417.64899999</v>
      </c>
      <c r="K205" s="28">
        <v>178066623.26199999</v>
      </c>
      <c r="L205" s="28"/>
      <c r="M205" s="28">
        <v>-178066623.26199999</v>
      </c>
      <c r="N205" s="28">
        <v>179847289.49462</v>
      </c>
      <c r="O205" s="28"/>
      <c r="P205" s="28">
        <v>-179847289.49462</v>
      </c>
    </row>
    <row r="206" spans="1:16" ht="13">
      <c r="A206" s="29" t="s">
        <v>328</v>
      </c>
      <c r="B206" s="30" t="s">
        <v>329</v>
      </c>
      <c r="C206" s="28">
        <v>1693541941.59885</v>
      </c>
      <c r="D206" s="28">
        <v>1699257134.8239999</v>
      </c>
      <c r="E206" s="28">
        <v>1650559999.03</v>
      </c>
      <c r="F206" s="28"/>
      <c r="G206" s="28">
        <v>-1650559999.03</v>
      </c>
      <c r="H206" s="28">
        <v>1665116281.03</v>
      </c>
      <c r="I206" s="28"/>
      <c r="J206" s="28">
        <v>-1665116281.03</v>
      </c>
      <c r="K206" s="28">
        <v>1684865734.9690001</v>
      </c>
      <c r="L206" s="28"/>
      <c r="M206" s="28">
        <v>-1684865734.9690001</v>
      </c>
      <c r="N206" s="28">
        <v>1701714392.3186901</v>
      </c>
      <c r="O206" s="28"/>
      <c r="P206" s="28">
        <v>-1701714392.3186901</v>
      </c>
    </row>
    <row r="207" spans="1:16" ht="13">
      <c r="A207" s="31" t="s">
        <v>330</v>
      </c>
      <c r="B207" s="32" t="s">
        <v>331</v>
      </c>
      <c r="C207" s="28">
        <v>1167063895.1372631</v>
      </c>
      <c r="D207" s="28">
        <v>1177396656.7179999</v>
      </c>
      <c r="E207" s="28">
        <v>1105259142.3740001</v>
      </c>
      <c r="F207" s="28"/>
      <c r="G207" s="28">
        <v>-1105259142.3740001</v>
      </c>
      <c r="H207" s="28">
        <v>1097702785.549</v>
      </c>
      <c r="I207" s="28"/>
      <c r="J207" s="28">
        <v>-1097702785.549</v>
      </c>
      <c r="K207" s="28">
        <v>1091732324.562</v>
      </c>
      <c r="L207" s="28"/>
      <c r="M207" s="28">
        <v>-1091732324.562</v>
      </c>
      <c r="N207" s="28">
        <v>1102649647.80762</v>
      </c>
      <c r="O207" s="28"/>
      <c r="P207" s="28">
        <v>-1102649647.80762</v>
      </c>
    </row>
    <row r="208" spans="1:16" ht="13">
      <c r="A208" s="33" t="s">
        <v>332</v>
      </c>
      <c r="B208" s="34" t="s">
        <v>333</v>
      </c>
      <c r="C208" s="28">
        <v>54999998.689999998</v>
      </c>
      <c r="D208" s="28">
        <v>59500000</v>
      </c>
      <c r="E208" s="28">
        <v>80000000</v>
      </c>
      <c r="F208" s="28"/>
      <c r="G208" s="28">
        <v>-80000000</v>
      </c>
      <c r="H208" s="28">
        <v>80000000</v>
      </c>
      <c r="I208" s="28"/>
      <c r="J208" s="28">
        <v>-80000000</v>
      </c>
      <c r="K208" s="28">
        <v>80000000</v>
      </c>
      <c r="L208" s="28"/>
      <c r="M208" s="28">
        <v>-80000000</v>
      </c>
      <c r="N208" s="28">
        <v>80800000</v>
      </c>
      <c r="O208" s="28"/>
      <c r="P208" s="28">
        <v>-80800000</v>
      </c>
    </row>
    <row r="209" spans="1:16" ht="13">
      <c r="A209" s="33" t="s">
        <v>334</v>
      </c>
      <c r="B209" s="34" t="s">
        <v>335</v>
      </c>
      <c r="C209" s="28">
        <v>87664971</v>
      </c>
      <c r="D209" s="28">
        <v>94100000</v>
      </c>
      <c r="E209" s="28">
        <v>79100000</v>
      </c>
      <c r="F209" s="28"/>
      <c r="G209" s="28">
        <v>-79100000</v>
      </c>
      <c r="H209" s="28">
        <v>89100000</v>
      </c>
      <c r="I209" s="28"/>
      <c r="J209" s="28">
        <v>-89100000</v>
      </c>
      <c r="K209" s="28">
        <v>89100000</v>
      </c>
      <c r="L209" s="28"/>
      <c r="M209" s="28">
        <v>-89100000</v>
      </c>
      <c r="N209" s="28">
        <v>89991000</v>
      </c>
      <c r="O209" s="28"/>
      <c r="P209" s="28">
        <v>-89991000</v>
      </c>
    </row>
    <row r="210" spans="1:16" ht="13">
      <c r="A210" s="33" t="s">
        <v>336</v>
      </c>
      <c r="B210" s="34" t="s">
        <v>337</v>
      </c>
      <c r="C210" s="28">
        <v>800602464.47000003</v>
      </c>
      <c r="D210" s="28">
        <v>806090500</v>
      </c>
      <c r="E210" s="28">
        <v>739950000</v>
      </c>
      <c r="F210" s="28"/>
      <c r="G210" s="28">
        <v>-739950000</v>
      </c>
      <c r="H210" s="28">
        <v>719550000</v>
      </c>
      <c r="I210" s="28"/>
      <c r="J210" s="28">
        <v>-719550000</v>
      </c>
      <c r="K210" s="28">
        <v>699150000</v>
      </c>
      <c r="L210" s="28"/>
      <c r="M210" s="28">
        <v>-699150000</v>
      </c>
      <c r="N210" s="28">
        <v>706141500</v>
      </c>
      <c r="O210" s="28"/>
      <c r="P210" s="28">
        <v>-706141500</v>
      </c>
    </row>
    <row r="211" spans="1:16" ht="13">
      <c r="A211" s="33" t="s">
        <v>338</v>
      </c>
      <c r="B211" s="34" t="s">
        <v>339</v>
      </c>
      <c r="C211" s="28">
        <v>26000000</v>
      </c>
      <c r="D211" s="28">
        <v>25480000</v>
      </c>
      <c r="E211" s="28">
        <v>25480000</v>
      </c>
      <c r="F211" s="28"/>
      <c r="G211" s="28">
        <v>-25480000</v>
      </c>
      <c r="H211" s="28">
        <v>25480000</v>
      </c>
      <c r="I211" s="28"/>
      <c r="J211" s="28">
        <v>-25480000</v>
      </c>
      <c r="K211" s="28">
        <v>25734800</v>
      </c>
      <c r="L211" s="28"/>
      <c r="M211" s="28">
        <v>-25734800</v>
      </c>
      <c r="N211" s="28">
        <v>25992148</v>
      </c>
      <c r="O211" s="28"/>
      <c r="P211" s="28">
        <v>-25992148</v>
      </c>
    </row>
    <row r="212" spans="1:16" ht="13">
      <c r="A212" s="33" t="s">
        <v>340</v>
      </c>
      <c r="B212" s="34" t="s">
        <v>341</v>
      </c>
      <c r="C212" s="28">
        <v>197796460.97726321</v>
      </c>
      <c r="D212" s="28">
        <v>192226156.71799999</v>
      </c>
      <c r="E212" s="28">
        <v>180729142.37400001</v>
      </c>
      <c r="F212" s="28"/>
      <c r="G212" s="28">
        <v>-180729142.37400001</v>
      </c>
      <c r="H212" s="28">
        <v>183572785.54899999</v>
      </c>
      <c r="I212" s="28"/>
      <c r="J212" s="28">
        <v>-183572785.54899999</v>
      </c>
      <c r="K212" s="28">
        <v>197747524.56200001</v>
      </c>
      <c r="L212" s="28"/>
      <c r="M212" s="28">
        <v>-197747524.56200001</v>
      </c>
      <c r="N212" s="28">
        <v>199724999.80761999</v>
      </c>
      <c r="O212" s="28"/>
      <c r="P212" s="28">
        <v>-199724999.80761999</v>
      </c>
    </row>
    <row r="213" spans="1:16" ht="13">
      <c r="A213" s="31" t="s">
        <v>342</v>
      </c>
      <c r="B213" s="32" t="s">
        <v>343</v>
      </c>
      <c r="C213" s="28">
        <v>299509238.10000002</v>
      </c>
      <c r="D213" s="28">
        <v>299095710</v>
      </c>
      <c r="E213" s="28">
        <v>288990120</v>
      </c>
      <c r="F213" s="28"/>
      <c r="G213" s="28">
        <v>-288990120</v>
      </c>
      <c r="H213" s="28">
        <v>290435050</v>
      </c>
      <c r="I213" s="28"/>
      <c r="J213" s="28">
        <v>-290435050</v>
      </c>
      <c r="K213" s="28">
        <v>293339540</v>
      </c>
      <c r="L213" s="28"/>
      <c r="M213" s="28">
        <v>-293339540</v>
      </c>
      <c r="N213" s="28">
        <v>296272935.39999998</v>
      </c>
      <c r="O213" s="28"/>
      <c r="P213" s="28">
        <v>-296272935.39999998</v>
      </c>
    </row>
    <row r="214" spans="1:16" ht="13">
      <c r="A214" s="33" t="s">
        <v>344</v>
      </c>
      <c r="B214" s="34" t="s">
        <v>345</v>
      </c>
      <c r="C214" s="28">
        <v>136352139.49000001</v>
      </c>
      <c r="D214" s="28">
        <v>138160400</v>
      </c>
      <c r="E214" s="28">
        <v>148176000</v>
      </c>
      <c r="F214" s="28"/>
      <c r="G214" s="28">
        <v>-148176000</v>
      </c>
      <c r="H214" s="28">
        <v>148916900</v>
      </c>
      <c r="I214" s="28"/>
      <c r="J214" s="28">
        <v>-148916900</v>
      </c>
      <c r="K214" s="28">
        <v>150406100</v>
      </c>
      <c r="L214" s="28"/>
      <c r="M214" s="28">
        <v>-150406100</v>
      </c>
      <c r="N214" s="28">
        <v>151910161</v>
      </c>
      <c r="O214" s="28"/>
      <c r="P214" s="28">
        <v>-151910161</v>
      </c>
    </row>
    <row r="215" spans="1:16" ht="13">
      <c r="A215" s="33" t="s">
        <v>346</v>
      </c>
      <c r="B215" s="34" t="s">
        <v>347</v>
      </c>
      <c r="C215" s="28">
        <v>139694097.27000001</v>
      </c>
      <c r="D215" s="28">
        <v>137639720</v>
      </c>
      <c r="E215" s="28">
        <v>121094740</v>
      </c>
      <c r="F215" s="28"/>
      <c r="G215" s="28">
        <v>-121094740</v>
      </c>
      <c r="H215" s="28">
        <v>121700200</v>
      </c>
      <c r="I215" s="28"/>
      <c r="J215" s="28">
        <v>-121700200</v>
      </c>
      <c r="K215" s="28">
        <v>122917180</v>
      </c>
      <c r="L215" s="28"/>
      <c r="M215" s="28">
        <v>-122917180</v>
      </c>
      <c r="N215" s="28">
        <v>124146351.8</v>
      </c>
      <c r="O215" s="28"/>
      <c r="P215" s="28">
        <v>-124146351.8</v>
      </c>
    </row>
    <row r="216" spans="1:16" ht="13">
      <c r="A216" s="33" t="s">
        <v>348</v>
      </c>
      <c r="B216" s="34" t="s">
        <v>349</v>
      </c>
      <c r="C216" s="28">
        <v>23463001.34</v>
      </c>
      <c r="D216" s="28">
        <v>23295590</v>
      </c>
      <c r="E216" s="28">
        <v>19719380</v>
      </c>
      <c r="F216" s="28"/>
      <c r="G216" s="28">
        <v>-19719380</v>
      </c>
      <c r="H216" s="28">
        <v>19817950</v>
      </c>
      <c r="I216" s="28"/>
      <c r="J216" s="28">
        <v>-19817950</v>
      </c>
      <c r="K216" s="28">
        <v>20016260</v>
      </c>
      <c r="L216" s="28"/>
      <c r="M216" s="28">
        <v>-20016260</v>
      </c>
      <c r="N216" s="28">
        <v>20216422.600000001</v>
      </c>
      <c r="O216" s="28"/>
      <c r="P216" s="28">
        <v>-20216422.600000001</v>
      </c>
    </row>
    <row r="217" spans="1:16" ht="13">
      <c r="A217" s="31" t="s">
        <v>350</v>
      </c>
      <c r="B217" s="32" t="s">
        <v>351</v>
      </c>
      <c r="C217" s="28">
        <v>207122891.49165761</v>
      </c>
      <c r="D217" s="28">
        <v>204261347.47799999</v>
      </c>
      <c r="E217" s="28">
        <v>237655213.70199996</v>
      </c>
      <c r="F217" s="28"/>
      <c r="G217" s="28">
        <v>-237655213.70199996</v>
      </c>
      <c r="H217" s="28">
        <v>258409134.24999997</v>
      </c>
      <c r="I217" s="28"/>
      <c r="J217" s="28">
        <v>-258409134.24999997</v>
      </c>
      <c r="K217" s="28">
        <v>280988999.75</v>
      </c>
      <c r="L217" s="28"/>
      <c r="M217" s="28">
        <v>-280988999.75</v>
      </c>
      <c r="N217" s="28">
        <v>283798889.7475</v>
      </c>
      <c r="O217" s="28"/>
      <c r="P217" s="28">
        <v>-283798889.7475</v>
      </c>
    </row>
    <row r="218" spans="1:16" ht="13">
      <c r="A218" s="33" t="s">
        <v>352</v>
      </c>
      <c r="B218" s="34" t="s">
        <v>351</v>
      </c>
      <c r="C218" s="28">
        <v>192181117.2616576</v>
      </c>
      <c r="D218" s="28">
        <v>192952747.47799999</v>
      </c>
      <c r="E218" s="28">
        <v>230310613.70199999</v>
      </c>
      <c r="F218" s="28"/>
      <c r="G218" s="28">
        <v>-230310613.70199999</v>
      </c>
      <c r="H218" s="28">
        <v>251025134.24999997</v>
      </c>
      <c r="I218" s="28"/>
      <c r="J218" s="28">
        <v>-251025134.24999997</v>
      </c>
      <c r="K218" s="28">
        <v>273525799.75</v>
      </c>
      <c r="L218" s="28"/>
      <c r="M218" s="28">
        <v>-273525799.75</v>
      </c>
      <c r="N218" s="28">
        <v>276261057.7475</v>
      </c>
      <c r="O218" s="28"/>
      <c r="P218" s="28">
        <v>-276261057.7475</v>
      </c>
    </row>
    <row r="219" spans="1:16" ht="13">
      <c r="A219" s="33" t="s">
        <v>353</v>
      </c>
      <c r="B219" s="34" t="s">
        <v>354</v>
      </c>
      <c r="C219" s="28">
        <v>14941774.23</v>
      </c>
      <c r="D219" s="28">
        <v>11308600</v>
      </c>
      <c r="E219" s="28">
        <v>7344600</v>
      </c>
      <c r="F219" s="28"/>
      <c r="G219" s="28">
        <v>-7344600</v>
      </c>
      <c r="H219" s="28">
        <v>7384000</v>
      </c>
      <c r="I219" s="28"/>
      <c r="J219" s="28">
        <v>-7384000</v>
      </c>
      <c r="K219" s="28">
        <v>7463200</v>
      </c>
      <c r="L219" s="28"/>
      <c r="M219" s="28">
        <v>-7463200</v>
      </c>
      <c r="N219" s="28">
        <v>7537832</v>
      </c>
      <c r="O219" s="28"/>
      <c r="P219" s="28">
        <v>-7537832</v>
      </c>
    </row>
    <row r="220" spans="1:16" ht="13">
      <c r="A220" s="31" t="s">
        <v>355</v>
      </c>
      <c r="B220" s="32" t="s">
        <v>356</v>
      </c>
      <c r="C220" s="28">
        <v>19845916.869929601</v>
      </c>
      <c r="D220" s="28">
        <v>18503420.627999999</v>
      </c>
      <c r="E220" s="28">
        <v>18655522.954</v>
      </c>
      <c r="F220" s="28"/>
      <c r="G220" s="28">
        <v>-18655522.954</v>
      </c>
      <c r="H220" s="28">
        <v>18569311.230999999</v>
      </c>
      <c r="I220" s="28"/>
      <c r="J220" s="28">
        <v>-18569311.230999999</v>
      </c>
      <c r="K220" s="28">
        <v>18804870.657000002</v>
      </c>
      <c r="L220" s="28"/>
      <c r="M220" s="28">
        <v>-18804870.657000002</v>
      </c>
      <c r="N220" s="28">
        <v>18992919.363570001</v>
      </c>
      <c r="O220" s="28"/>
      <c r="P220" s="28">
        <v>-18992919.363570001</v>
      </c>
    </row>
    <row r="221" spans="1:16" ht="13">
      <c r="A221" s="33" t="s">
        <v>357</v>
      </c>
      <c r="B221" s="34" t="s">
        <v>356</v>
      </c>
      <c r="C221" s="28">
        <v>19845916.869929601</v>
      </c>
      <c r="D221" s="28">
        <v>18503420.627999999</v>
      </c>
      <c r="E221" s="28">
        <v>18655522.954</v>
      </c>
      <c r="F221" s="28"/>
      <c r="G221" s="28">
        <v>-18655522.954</v>
      </c>
      <c r="H221" s="28">
        <v>18569311.230999999</v>
      </c>
      <c r="I221" s="28"/>
      <c r="J221" s="28">
        <v>-18569311.230999999</v>
      </c>
      <c r="K221" s="28">
        <v>18804870.657000002</v>
      </c>
      <c r="L221" s="28"/>
      <c r="M221" s="28">
        <v>-18804870.657000002</v>
      </c>
      <c r="N221" s="28">
        <v>18992919.363570001</v>
      </c>
      <c r="O221" s="28"/>
      <c r="P221" s="28">
        <v>-18992919.363570001</v>
      </c>
    </row>
    <row r="222" spans="1:16" ht="13">
      <c r="A222" s="29" t="s">
        <v>358</v>
      </c>
      <c r="B222" s="30" t="s">
        <v>359</v>
      </c>
      <c r="C222" s="28">
        <v>3693160921.9205675</v>
      </c>
      <c r="D222" s="28">
        <v>3681319379.2119999</v>
      </c>
      <c r="E222" s="28">
        <v>3613020103.9879999</v>
      </c>
      <c r="F222" s="28">
        <v>3525597730</v>
      </c>
      <c r="G222" s="28">
        <v>-87422373.988000005</v>
      </c>
      <c r="H222" s="28">
        <v>3593451245.0180001</v>
      </c>
      <c r="I222" s="28">
        <v>3524623175</v>
      </c>
      <c r="J222" s="28">
        <v>-68828070.018000007</v>
      </c>
      <c r="K222" s="28">
        <v>3592565727.184</v>
      </c>
      <c r="L222" s="28">
        <v>3523933595</v>
      </c>
      <c r="M222" s="28">
        <v>-68632132.184</v>
      </c>
      <c r="N222" s="28">
        <v>3628491384.4558401</v>
      </c>
      <c r="O222" s="28">
        <v>3522352995</v>
      </c>
      <c r="P222" s="28">
        <v>-106138389.45584001</v>
      </c>
    </row>
    <row r="223" spans="1:16" ht="13">
      <c r="A223" s="31" t="s">
        <v>360</v>
      </c>
      <c r="B223" s="32" t="s">
        <v>359</v>
      </c>
      <c r="C223" s="28">
        <v>3693160921.9205675</v>
      </c>
      <c r="D223" s="28">
        <v>3681319379.2119999</v>
      </c>
      <c r="E223" s="28">
        <v>3613020103.9879999</v>
      </c>
      <c r="F223" s="28">
        <v>3525597730</v>
      </c>
      <c r="G223" s="28">
        <v>-87422373.988000005</v>
      </c>
      <c r="H223" s="28">
        <v>3593451245.0180001</v>
      </c>
      <c r="I223" s="28">
        <v>3524623175</v>
      </c>
      <c r="J223" s="28">
        <v>-68828070.018000007</v>
      </c>
      <c r="K223" s="28">
        <v>3592565727.184</v>
      </c>
      <c r="L223" s="28">
        <v>3523933595</v>
      </c>
      <c r="M223" s="28">
        <v>-68632132.184</v>
      </c>
      <c r="N223" s="28">
        <v>3628491384.4558401</v>
      </c>
      <c r="O223" s="28">
        <v>3522352995</v>
      </c>
      <c r="P223" s="28">
        <v>-106138389.45584001</v>
      </c>
    </row>
    <row r="224" spans="1:16" ht="13">
      <c r="A224" s="35" t="s">
        <v>361</v>
      </c>
      <c r="B224" s="34" t="s">
        <v>15</v>
      </c>
      <c r="C224" s="28">
        <v>53995492.499905601</v>
      </c>
      <c r="D224" s="28">
        <v>54691229.431999996</v>
      </c>
      <c r="E224" s="28">
        <v>54480390.858000003</v>
      </c>
      <c r="F224" s="28">
        <v>53420510</v>
      </c>
      <c r="G224" s="28">
        <v>-1059880.858</v>
      </c>
      <c r="H224" s="28">
        <v>54965023.104999997</v>
      </c>
      <c r="I224" s="28">
        <v>57810650</v>
      </c>
      <c r="J224" s="28">
        <v>2845626.895</v>
      </c>
      <c r="K224" s="28">
        <v>55235749.699000001</v>
      </c>
      <c r="L224" s="28">
        <v>57654290</v>
      </c>
      <c r="M224" s="28">
        <v>2418540.301</v>
      </c>
      <c r="N224" s="28">
        <v>55788107.195990004</v>
      </c>
      <c r="O224" s="28">
        <v>57575740</v>
      </c>
      <c r="P224" s="28">
        <v>1787632.8040100001</v>
      </c>
    </row>
    <row r="225" spans="1:16" ht="13">
      <c r="A225" s="36" t="s">
        <v>185</v>
      </c>
      <c r="B225" s="37" t="s">
        <v>186</v>
      </c>
      <c r="C225" s="28"/>
      <c r="D225" s="28">
        <v>217120.644</v>
      </c>
      <c r="E225" s="28">
        <v>217947.24299999999</v>
      </c>
      <c r="F225" s="28"/>
      <c r="G225" s="28">
        <v>-217947.24299999999</v>
      </c>
      <c r="H225" s="28">
        <v>215170.845</v>
      </c>
      <c r="I225" s="28"/>
      <c r="J225" s="28">
        <v>-215170.845</v>
      </c>
      <c r="K225" s="28">
        <v>213319.913</v>
      </c>
      <c r="L225" s="28"/>
      <c r="M225" s="28">
        <v>-213319.913</v>
      </c>
      <c r="N225" s="28">
        <v>215453.11212999999</v>
      </c>
      <c r="O225" s="28"/>
      <c r="P225" s="28">
        <v>-215453.11212999999</v>
      </c>
    </row>
    <row r="226" spans="1:16" ht="13">
      <c r="A226" s="36" t="s">
        <v>187</v>
      </c>
      <c r="B226" s="37" t="s">
        <v>188</v>
      </c>
      <c r="C226" s="28"/>
      <c r="D226" s="28"/>
      <c r="E226" s="28">
        <v>715764.57</v>
      </c>
      <c r="F226" s="28"/>
      <c r="G226" s="28">
        <v>-715764.56999999983</v>
      </c>
      <c r="H226" s="28">
        <v>987948.3</v>
      </c>
      <c r="I226" s="28"/>
      <c r="J226" s="28">
        <v>-987948.3</v>
      </c>
      <c r="K226" s="28">
        <v>1258122.0149999999</v>
      </c>
      <c r="L226" s="28"/>
      <c r="M226" s="28">
        <v>-1258122.0149999999</v>
      </c>
      <c r="N226" s="28">
        <v>1270703.2351500001</v>
      </c>
      <c r="O226" s="28"/>
      <c r="P226" s="28">
        <v>-1270703.2351500001</v>
      </c>
    </row>
    <row r="227" spans="1:16" ht="13">
      <c r="A227" s="36" t="s">
        <v>189</v>
      </c>
      <c r="B227" s="37" t="s">
        <v>190</v>
      </c>
      <c r="C227" s="28">
        <v>517.31525950000002</v>
      </c>
      <c r="D227" s="28">
        <v>241043.86799999999</v>
      </c>
      <c r="E227" s="28">
        <v>238995.291</v>
      </c>
      <c r="F227" s="28"/>
      <c r="G227" s="28">
        <v>-238995.291</v>
      </c>
      <c r="H227" s="28">
        <v>254545.65</v>
      </c>
      <c r="I227" s="28"/>
      <c r="J227" s="28">
        <v>-254545.65</v>
      </c>
      <c r="K227" s="28">
        <v>270796.01</v>
      </c>
      <c r="L227" s="28"/>
      <c r="M227" s="28">
        <v>-270796.01</v>
      </c>
      <c r="N227" s="28">
        <v>273503.97009999998</v>
      </c>
      <c r="O227" s="28"/>
      <c r="P227" s="28">
        <v>-273503.97009999998</v>
      </c>
    </row>
    <row r="228" spans="1:16" ht="13">
      <c r="A228" s="36" t="s">
        <v>191</v>
      </c>
      <c r="B228" s="37" t="s">
        <v>192</v>
      </c>
      <c r="C228" s="28">
        <v>10368.297952999999</v>
      </c>
      <c r="D228" s="28">
        <v>25913.628000000001</v>
      </c>
      <c r="E228" s="28">
        <v>26079.741000000002</v>
      </c>
      <c r="F228" s="28"/>
      <c r="G228" s="28">
        <v>-26079.741000000002</v>
      </c>
      <c r="H228" s="28">
        <v>25747.514999999999</v>
      </c>
      <c r="I228" s="28"/>
      <c r="J228" s="28">
        <v>-25747.514999999999</v>
      </c>
      <c r="K228" s="28">
        <v>25526.030999999999</v>
      </c>
      <c r="L228" s="28"/>
      <c r="M228" s="28">
        <v>-25526.030999999999</v>
      </c>
      <c r="N228" s="28">
        <v>25781.291310000001</v>
      </c>
      <c r="O228" s="28"/>
      <c r="P228" s="28">
        <v>-25781.291310000001</v>
      </c>
    </row>
    <row r="229" spans="1:16" ht="13">
      <c r="A229" s="36" t="s">
        <v>193</v>
      </c>
      <c r="B229" s="37" t="s">
        <v>194</v>
      </c>
      <c r="C229" s="28">
        <v>46556.492693100001</v>
      </c>
      <c r="D229" s="28">
        <v>102641.292</v>
      </c>
      <c r="E229" s="28">
        <v>103904.01300000001</v>
      </c>
      <c r="F229" s="28"/>
      <c r="G229" s="28">
        <v>-103904.01300000001</v>
      </c>
      <c r="H229" s="28">
        <v>109350.795</v>
      </c>
      <c r="I229" s="28"/>
      <c r="J229" s="28">
        <v>-109350.795</v>
      </c>
      <c r="K229" s="28">
        <v>109685.73</v>
      </c>
      <c r="L229" s="28"/>
      <c r="M229" s="28">
        <v>-109685.73</v>
      </c>
      <c r="N229" s="28">
        <v>110782.5873</v>
      </c>
      <c r="O229" s="28"/>
      <c r="P229" s="28">
        <v>-110782.5873</v>
      </c>
    </row>
    <row r="230" spans="1:16" ht="13">
      <c r="A230" s="36" t="s">
        <v>472</v>
      </c>
      <c r="B230" s="37" t="s">
        <v>473</v>
      </c>
      <c r="C230" s="28">
        <v>16026.92</v>
      </c>
      <c r="D230" s="28"/>
      <c r="E230" s="28"/>
      <c r="F230" s="28"/>
      <c r="G230" s="28"/>
      <c r="H230" s="28"/>
      <c r="I230" s="28"/>
      <c r="J230" s="28"/>
      <c r="K230" s="28"/>
      <c r="L230" s="28"/>
      <c r="M230" s="28"/>
      <c r="N230" s="28"/>
      <c r="O230" s="28"/>
      <c r="P230" s="28"/>
    </row>
    <row r="231" spans="1:16" ht="13">
      <c r="A231" s="36" t="s">
        <v>489</v>
      </c>
      <c r="B231" s="37" t="s">
        <v>490</v>
      </c>
      <c r="C231" s="28">
        <v>-158297.1</v>
      </c>
      <c r="D231" s="28">
        <f>C232+C233</f>
        <v>54080320.574000001</v>
      </c>
      <c r="E231" s="28"/>
      <c r="F231" s="28"/>
      <c r="G231" s="28"/>
      <c r="H231" s="28"/>
      <c r="I231" s="28"/>
      <c r="J231" s="28"/>
      <c r="K231" s="28"/>
      <c r="L231" s="28"/>
      <c r="M231" s="28"/>
      <c r="N231" s="28"/>
      <c r="O231" s="28"/>
      <c r="P231" s="28"/>
    </row>
    <row r="232" spans="1:16" s="42" customFormat="1" ht="13">
      <c r="A232" s="36" t="s">
        <v>425</v>
      </c>
      <c r="B232" s="37" t="s">
        <v>202</v>
      </c>
      <c r="C232" s="28">
        <v>44926420.574000001</v>
      </c>
      <c r="D232" s="28">
        <v>44953860</v>
      </c>
      <c r="E232" s="28">
        <v>43981000</v>
      </c>
      <c r="F232" s="28">
        <v>44352560</v>
      </c>
      <c r="G232" s="28">
        <v>371560</v>
      </c>
      <c r="H232" s="28">
        <v>44038610</v>
      </c>
      <c r="I232" s="28">
        <v>48607650</v>
      </c>
      <c r="J232" s="28">
        <v>4569040</v>
      </c>
      <c r="K232" s="28">
        <v>43931300</v>
      </c>
      <c r="L232" s="28">
        <v>48359290</v>
      </c>
      <c r="M232" s="28">
        <v>4427990</v>
      </c>
      <c r="N232" s="28">
        <v>44370613</v>
      </c>
      <c r="O232" s="28">
        <v>48187790</v>
      </c>
      <c r="P232" s="28">
        <v>3817177</v>
      </c>
    </row>
    <row r="233" spans="1:16" ht="13">
      <c r="A233" s="36" t="s">
        <v>199</v>
      </c>
      <c r="B233" s="37" t="s">
        <v>200</v>
      </c>
      <c r="C233" s="28">
        <v>9153900</v>
      </c>
      <c r="D233" s="28">
        <v>9150650</v>
      </c>
      <c r="E233" s="28">
        <v>9196700</v>
      </c>
      <c r="F233" s="28">
        <v>9067950</v>
      </c>
      <c r="G233" s="28">
        <v>-128750</v>
      </c>
      <c r="H233" s="28">
        <v>9333650</v>
      </c>
      <c r="I233" s="28">
        <v>9203000</v>
      </c>
      <c r="J233" s="28">
        <v>-130650</v>
      </c>
      <c r="K233" s="28">
        <v>9427000</v>
      </c>
      <c r="L233" s="28">
        <v>9295000</v>
      </c>
      <c r="M233" s="28">
        <v>-132000</v>
      </c>
      <c r="N233" s="28">
        <v>9521270</v>
      </c>
      <c r="O233" s="28">
        <v>9387950</v>
      </c>
      <c r="P233" s="28">
        <v>-133320</v>
      </c>
    </row>
    <row r="234" spans="1:16" ht="13">
      <c r="A234" s="35" t="s">
        <v>362</v>
      </c>
      <c r="B234" s="34" t="s">
        <v>363</v>
      </c>
      <c r="C234" s="28">
        <v>11055272</v>
      </c>
      <c r="D234" s="28">
        <v>11290000</v>
      </c>
      <c r="E234" s="28">
        <v>11290000</v>
      </c>
      <c r="F234" s="28">
        <v>11290000</v>
      </c>
      <c r="G234" s="28"/>
      <c r="H234" s="28">
        <v>11233600</v>
      </c>
      <c r="I234" s="28">
        <v>11733600</v>
      </c>
      <c r="J234" s="28">
        <v>500000</v>
      </c>
      <c r="K234" s="28">
        <v>11233600</v>
      </c>
      <c r="L234" s="28">
        <v>11733600</v>
      </c>
      <c r="M234" s="28">
        <v>500000</v>
      </c>
      <c r="N234" s="28">
        <v>11345936</v>
      </c>
      <c r="O234" s="28">
        <v>11733600</v>
      </c>
      <c r="P234" s="28">
        <v>387664</v>
      </c>
    </row>
    <row r="235" spans="1:16" ht="13">
      <c r="A235" s="36" t="s">
        <v>426</v>
      </c>
      <c r="B235" s="37" t="s">
        <v>25</v>
      </c>
      <c r="C235" s="28">
        <v>11055272</v>
      </c>
      <c r="D235" s="28">
        <v>11290000</v>
      </c>
      <c r="E235" s="28">
        <v>11290000</v>
      </c>
      <c r="F235" s="28">
        <v>11290000</v>
      </c>
      <c r="G235" s="28"/>
      <c r="H235" s="28">
        <v>11233600</v>
      </c>
      <c r="I235" s="28">
        <v>11733600</v>
      </c>
      <c r="J235" s="28">
        <v>500000</v>
      </c>
      <c r="K235" s="28">
        <v>11233600</v>
      </c>
      <c r="L235" s="28">
        <v>11733600</v>
      </c>
      <c r="M235" s="28">
        <v>500000</v>
      </c>
      <c r="N235" s="28">
        <v>11345936</v>
      </c>
      <c r="O235" s="28">
        <v>11733600</v>
      </c>
      <c r="P235" s="28">
        <v>387664</v>
      </c>
    </row>
    <row r="236" spans="1:16" s="46" customFormat="1" ht="13">
      <c r="A236" s="43"/>
      <c r="B236" s="44" t="s">
        <v>365</v>
      </c>
      <c r="C236" s="45">
        <f>C237+C254-C263+C265-C274</f>
        <v>68454554.061238378</v>
      </c>
      <c r="D236" s="45"/>
      <c r="E236" s="45"/>
      <c r="F236" s="45"/>
      <c r="G236" s="45"/>
      <c r="H236" s="45"/>
      <c r="I236" s="45"/>
      <c r="J236" s="45"/>
      <c r="K236" s="45"/>
      <c r="L236" s="45"/>
      <c r="M236" s="45"/>
      <c r="N236" s="45"/>
      <c r="O236" s="45"/>
      <c r="P236" s="45"/>
    </row>
    <row r="237" spans="1:16" ht="13">
      <c r="A237" s="33" t="s">
        <v>364</v>
      </c>
      <c r="B237" s="34" t="s">
        <v>365</v>
      </c>
      <c r="C237" s="28">
        <v>58940973.775705598</v>
      </c>
      <c r="D237" s="28">
        <v>58111141.174000002</v>
      </c>
      <c r="E237" s="28">
        <v>56217108.560000002</v>
      </c>
      <c r="F237" s="28"/>
      <c r="G237" s="28">
        <v>-56217108.560000002</v>
      </c>
      <c r="H237" s="28">
        <v>56101639.949000001</v>
      </c>
      <c r="I237" s="28"/>
      <c r="J237" s="28">
        <v>-56101639.949000001</v>
      </c>
      <c r="K237" s="28">
        <v>55800176.094999999</v>
      </c>
      <c r="L237" s="28"/>
      <c r="M237" s="28">
        <v>-55800176.094999999</v>
      </c>
      <c r="N237" s="28">
        <v>56358177.855949998</v>
      </c>
      <c r="O237" s="28"/>
      <c r="P237" s="28">
        <v>-56358177.855949998</v>
      </c>
    </row>
    <row r="238" spans="1:16" ht="13">
      <c r="A238" s="35" t="s">
        <v>366</v>
      </c>
      <c r="B238" s="34" t="s">
        <v>5</v>
      </c>
      <c r="C238" s="28">
        <v>86764830.939999998</v>
      </c>
      <c r="D238" s="28">
        <v>86692900</v>
      </c>
      <c r="E238" s="28">
        <v>86692900</v>
      </c>
      <c r="F238" s="28">
        <v>86805120</v>
      </c>
      <c r="G238" s="28">
        <v>112220</v>
      </c>
      <c r="H238" s="28">
        <v>84257700</v>
      </c>
      <c r="I238" s="28">
        <v>94397920</v>
      </c>
      <c r="J238" s="28">
        <v>10140220</v>
      </c>
      <c r="K238" s="28">
        <v>84257700</v>
      </c>
      <c r="L238" s="28">
        <v>101989920</v>
      </c>
      <c r="M238" s="28">
        <v>17732220</v>
      </c>
      <c r="N238" s="28">
        <v>85100277</v>
      </c>
      <c r="O238" s="28">
        <v>109581920</v>
      </c>
      <c r="P238" s="28">
        <v>24481643</v>
      </c>
    </row>
    <row r="239" spans="1:16" ht="13">
      <c r="A239" s="36" t="s">
        <v>427</v>
      </c>
      <c r="B239" s="37" t="s">
        <v>428</v>
      </c>
      <c r="C239" s="28">
        <v>87038300</v>
      </c>
      <c r="D239" s="28">
        <v>87038300</v>
      </c>
      <c r="E239" s="28">
        <v>87038300</v>
      </c>
      <c r="F239" s="28">
        <v>87038300</v>
      </c>
      <c r="G239" s="28"/>
      <c r="H239" s="28">
        <v>84603100</v>
      </c>
      <c r="I239" s="28">
        <v>94631100</v>
      </c>
      <c r="J239" s="28">
        <v>10028000</v>
      </c>
      <c r="K239" s="28">
        <v>84603100</v>
      </c>
      <c r="L239" s="28">
        <v>102223100</v>
      </c>
      <c r="M239" s="28">
        <v>17620000</v>
      </c>
      <c r="N239" s="28">
        <v>85449131</v>
      </c>
      <c r="O239" s="28">
        <v>109815100</v>
      </c>
      <c r="P239" s="28">
        <v>24365969</v>
      </c>
    </row>
    <row r="240" spans="1:16" ht="13">
      <c r="A240" s="36" t="s">
        <v>429</v>
      </c>
      <c r="B240" s="37" t="s">
        <v>430</v>
      </c>
      <c r="C240" s="28">
        <v>-273469.06</v>
      </c>
      <c r="D240" s="28">
        <v>-345400</v>
      </c>
      <c r="E240" s="28">
        <v>-345400</v>
      </c>
      <c r="F240" s="28">
        <v>-233180</v>
      </c>
      <c r="G240" s="28">
        <v>112220</v>
      </c>
      <c r="H240" s="28">
        <v>-345400</v>
      </c>
      <c r="I240" s="28">
        <v>-233180</v>
      </c>
      <c r="J240" s="28">
        <v>112220</v>
      </c>
      <c r="K240" s="28">
        <v>-345400</v>
      </c>
      <c r="L240" s="28">
        <v>-233180</v>
      </c>
      <c r="M240" s="28">
        <v>112220</v>
      </c>
      <c r="N240" s="28">
        <v>-348854</v>
      </c>
      <c r="O240" s="28">
        <v>-233180</v>
      </c>
      <c r="P240" s="28">
        <v>115674</v>
      </c>
    </row>
    <row r="241" spans="1:16" ht="13">
      <c r="A241" s="35" t="s">
        <v>367</v>
      </c>
      <c r="B241" s="34" t="s">
        <v>368</v>
      </c>
      <c r="C241" s="28">
        <v>53285291.029423997</v>
      </c>
      <c r="D241" s="28">
        <v>53504371.206</v>
      </c>
      <c r="E241" s="28">
        <v>53081158.972000003</v>
      </c>
      <c r="F241" s="28">
        <v>46903900</v>
      </c>
      <c r="G241" s="28">
        <v>-6177258.9720000001</v>
      </c>
      <c r="H241" s="28">
        <v>52855332.560999997</v>
      </c>
      <c r="I241" s="28">
        <v>47697900</v>
      </c>
      <c r="J241" s="28">
        <v>-5157432.5609999998</v>
      </c>
      <c r="K241" s="28">
        <v>52807168.049000002</v>
      </c>
      <c r="L241" s="28">
        <v>47697900</v>
      </c>
      <c r="M241" s="28">
        <v>-5109268.0489999996</v>
      </c>
      <c r="N241" s="28">
        <v>53335239.729489997</v>
      </c>
      <c r="O241" s="28">
        <v>47697900</v>
      </c>
      <c r="P241" s="28">
        <v>-5637339.7294899998</v>
      </c>
    </row>
    <row r="242" spans="1:16" ht="13">
      <c r="A242" s="36" t="s">
        <v>185</v>
      </c>
      <c r="B242" s="37" t="s">
        <v>186</v>
      </c>
      <c r="C242" s="28"/>
      <c r="D242" s="28">
        <v>55208.027000000002</v>
      </c>
      <c r="E242" s="28">
        <v>52751.561999999998</v>
      </c>
      <c r="F242" s="28"/>
      <c r="G242" s="28">
        <v>-52751.561999999998</v>
      </c>
      <c r="H242" s="28">
        <v>52288.828999999998</v>
      </c>
      <c r="I242" s="28"/>
      <c r="J242" s="28">
        <v>-52288.828999999998</v>
      </c>
      <c r="K242" s="28">
        <v>51363.362999999998</v>
      </c>
      <c r="L242" s="28"/>
      <c r="M242" s="28">
        <v>-51363.362999999998</v>
      </c>
      <c r="N242" s="28">
        <v>51876.996630000001</v>
      </c>
      <c r="O242" s="28"/>
      <c r="P242" s="28">
        <v>-51876.996630000001</v>
      </c>
    </row>
    <row r="243" spans="1:16" ht="13">
      <c r="A243" s="36" t="s">
        <v>187</v>
      </c>
      <c r="B243" s="37" t="s">
        <v>188</v>
      </c>
      <c r="C243" s="28"/>
      <c r="D243" s="28"/>
      <c r="E243" s="28">
        <v>173242.38</v>
      </c>
      <c r="F243" s="28"/>
      <c r="G243" s="28">
        <v>-173242.38</v>
      </c>
      <c r="H243" s="28">
        <v>240082.06</v>
      </c>
      <c r="I243" s="28"/>
      <c r="J243" s="28">
        <v>-240082.06</v>
      </c>
      <c r="K243" s="28">
        <v>302931.76500000001</v>
      </c>
      <c r="L243" s="28"/>
      <c r="M243" s="28">
        <v>-302931.76500000001</v>
      </c>
      <c r="N243" s="28">
        <v>305961.08265</v>
      </c>
      <c r="O243" s="28"/>
      <c r="P243" s="28">
        <v>-305961.08265</v>
      </c>
    </row>
    <row r="244" spans="1:16" ht="13">
      <c r="A244" s="36" t="s">
        <v>189</v>
      </c>
      <c r="B244" s="37" t="s">
        <v>190</v>
      </c>
      <c r="C244" s="28">
        <v>123.68244249999999</v>
      </c>
      <c r="D244" s="28">
        <v>61291.069000000003</v>
      </c>
      <c r="E244" s="28">
        <v>57845.993999999999</v>
      </c>
      <c r="F244" s="28"/>
      <c r="G244" s="28">
        <v>-57845.993999999999</v>
      </c>
      <c r="H244" s="28">
        <v>61857.33</v>
      </c>
      <c r="I244" s="28"/>
      <c r="J244" s="28">
        <v>-61857.33</v>
      </c>
      <c r="K244" s="28">
        <v>65202.51</v>
      </c>
      <c r="L244" s="28"/>
      <c r="M244" s="28">
        <v>-65202.51</v>
      </c>
      <c r="N244" s="28">
        <v>65854.535099999994</v>
      </c>
      <c r="O244" s="28"/>
      <c r="P244" s="28">
        <v>-65854.535099999994</v>
      </c>
    </row>
    <row r="245" spans="1:16" ht="13">
      <c r="A245" s="36" t="s">
        <v>191</v>
      </c>
      <c r="B245" s="37" t="s">
        <v>192</v>
      </c>
      <c r="C245" s="28">
        <v>2478.9069949999998</v>
      </c>
      <c r="D245" s="28">
        <v>6589.1490000000003</v>
      </c>
      <c r="E245" s="28">
        <v>6312.2939999999999</v>
      </c>
      <c r="F245" s="28"/>
      <c r="G245" s="28">
        <v>-6312.2939999999999</v>
      </c>
      <c r="H245" s="28">
        <v>6256.9229999999998</v>
      </c>
      <c r="I245" s="28"/>
      <c r="J245" s="28">
        <v>-6256.9229999999998</v>
      </c>
      <c r="K245" s="28">
        <v>6146.1809999999996</v>
      </c>
      <c r="L245" s="28"/>
      <c r="M245" s="28">
        <v>-6146.1809999999996</v>
      </c>
      <c r="N245" s="28">
        <v>6207.6428100000003</v>
      </c>
      <c r="O245" s="28"/>
      <c r="P245" s="28">
        <v>-6207.6428100000003</v>
      </c>
    </row>
    <row r="246" spans="1:16" ht="13">
      <c r="A246" s="36" t="s">
        <v>193</v>
      </c>
      <c r="B246" s="37" t="s">
        <v>194</v>
      </c>
      <c r="C246" s="28">
        <v>11130.970186500001</v>
      </c>
      <c r="D246" s="28">
        <v>26098.960999999999</v>
      </c>
      <c r="E246" s="28">
        <v>25148.741999999998</v>
      </c>
      <c r="F246" s="28"/>
      <c r="G246" s="28">
        <v>-25148.741999999998</v>
      </c>
      <c r="H246" s="28">
        <v>26573.419000000002</v>
      </c>
      <c r="I246" s="28"/>
      <c r="J246" s="28">
        <v>-26573.419000000002</v>
      </c>
      <c r="K246" s="28">
        <v>26410.23</v>
      </c>
      <c r="L246" s="28"/>
      <c r="M246" s="28">
        <v>-26410.23</v>
      </c>
      <c r="N246" s="28">
        <v>26674.332299999998</v>
      </c>
      <c r="O246" s="28"/>
      <c r="P246" s="28">
        <v>-26674.332299999998</v>
      </c>
    </row>
    <row r="247" spans="1:16" ht="13">
      <c r="A247" s="36" t="s">
        <v>472</v>
      </c>
      <c r="B247" s="37" t="s">
        <v>473</v>
      </c>
      <c r="C247" s="28">
        <v>3831.8</v>
      </c>
      <c r="D247" s="28"/>
      <c r="E247" s="28"/>
      <c r="F247" s="28"/>
      <c r="G247" s="28"/>
      <c r="H247" s="28"/>
      <c r="I247" s="28"/>
      <c r="J247" s="28"/>
      <c r="K247" s="28"/>
      <c r="L247" s="28"/>
      <c r="M247" s="28"/>
      <c r="N247" s="28"/>
      <c r="O247" s="28"/>
      <c r="P247" s="28"/>
    </row>
    <row r="248" spans="1:16" ht="13">
      <c r="A248" s="36" t="s">
        <v>489</v>
      </c>
      <c r="B248" s="37" t="s">
        <v>490</v>
      </c>
      <c r="C248" s="28">
        <v>-37846.5</v>
      </c>
      <c r="D248" s="28"/>
      <c r="E248" s="28"/>
      <c r="F248" s="28"/>
      <c r="G248" s="28"/>
      <c r="H248" s="28"/>
      <c r="I248" s="28"/>
      <c r="J248" s="28"/>
      <c r="K248" s="28"/>
      <c r="L248" s="28"/>
      <c r="M248" s="28"/>
      <c r="N248" s="28"/>
      <c r="O248" s="28"/>
      <c r="P248" s="28"/>
    </row>
    <row r="249" spans="1:16" ht="13">
      <c r="A249" s="36" t="s">
        <v>431</v>
      </c>
      <c r="B249" s="37" t="s">
        <v>432</v>
      </c>
      <c r="C249" s="28">
        <v>43978747.229999997</v>
      </c>
      <c r="D249" s="28">
        <v>44328400</v>
      </c>
      <c r="E249" s="28">
        <v>44203900</v>
      </c>
      <c r="F249" s="28">
        <v>46903900</v>
      </c>
      <c r="G249" s="28">
        <v>2700000</v>
      </c>
      <c r="H249" s="28">
        <v>43997900</v>
      </c>
      <c r="I249" s="28">
        <v>47697900</v>
      </c>
      <c r="J249" s="28">
        <v>3700000</v>
      </c>
      <c r="K249" s="28">
        <v>43997900</v>
      </c>
      <c r="L249" s="28">
        <v>47697900</v>
      </c>
      <c r="M249" s="28">
        <v>3700000</v>
      </c>
      <c r="N249" s="28">
        <v>44437879</v>
      </c>
      <c r="O249" s="28">
        <v>47697900</v>
      </c>
      <c r="P249" s="28">
        <v>3260021</v>
      </c>
    </row>
    <row r="250" spans="1:16" s="40" customFormat="1" ht="13">
      <c r="A250" s="41"/>
      <c r="B250" s="39" t="s">
        <v>480</v>
      </c>
      <c r="C250" s="38">
        <f>C241-C249</f>
        <v>9306543.7994240001</v>
      </c>
      <c r="D250" s="38"/>
      <c r="E250" s="38"/>
      <c r="F250" s="38"/>
      <c r="G250" s="38"/>
      <c r="H250" s="38"/>
      <c r="I250" s="38"/>
      <c r="J250" s="38"/>
      <c r="K250" s="38"/>
      <c r="L250" s="38"/>
      <c r="M250" s="38"/>
      <c r="N250" s="38"/>
      <c r="O250" s="38"/>
      <c r="P250" s="38"/>
    </row>
    <row r="251" spans="1:16" ht="13">
      <c r="A251" s="36" t="s">
        <v>201</v>
      </c>
      <c r="B251" s="37" t="s">
        <v>202</v>
      </c>
      <c r="C251" s="28">
        <v>9326824.9397999998</v>
      </c>
      <c r="D251" s="28">
        <v>9026784</v>
      </c>
      <c r="E251" s="28">
        <v>8561958</v>
      </c>
      <c r="F251" s="28"/>
      <c r="G251" s="28">
        <v>-8561958</v>
      </c>
      <c r="H251" s="28">
        <v>8470374</v>
      </c>
      <c r="I251" s="28"/>
      <c r="J251" s="28">
        <v>-8470374</v>
      </c>
      <c r="K251" s="28">
        <v>8357214</v>
      </c>
      <c r="L251" s="28"/>
      <c r="M251" s="28">
        <v>-8357214</v>
      </c>
      <c r="N251" s="28">
        <v>8440786.1400000006</v>
      </c>
      <c r="O251" s="28"/>
      <c r="P251" s="28">
        <v>-8440786.1400000006</v>
      </c>
    </row>
    <row r="252" spans="1:16" ht="13">
      <c r="A252" s="35" t="s">
        <v>369</v>
      </c>
      <c r="B252" s="34" t="s">
        <v>16</v>
      </c>
      <c r="C252" s="28">
        <v>1697091.23</v>
      </c>
      <c r="D252" s="28">
        <v>3441700</v>
      </c>
      <c r="E252" s="28">
        <v>3458900</v>
      </c>
      <c r="F252" s="28">
        <v>3410500</v>
      </c>
      <c r="G252" s="28">
        <v>-48400</v>
      </c>
      <c r="H252" s="28">
        <v>3476200</v>
      </c>
      <c r="I252" s="28">
        <v>3427500</v>
      </c>
      <c r="J252" s="28">
        <v>-48700</v>
      </c>
      <c r="K252" s="28">
        <v>3511000</v>
      </c>
      <c r="L252" s="28">
        <v>3461800</v>
      </c>
      <c r="M252" s="28">
        <v>-49200</v>
      </c>
      <c r="N252" s="28">
        <v>3546110</v>
      </c>
      <c r="O252" s="28">
        <v>3496500</v>
      </c>
      <c r="P252" s="28">
        <v>-49610</v>
      </c>
    </row>
    <row r="253" spans="1:16" ht="13">
      <c r="A253" s="36" t="s">
        <v>433</v>
      </c>
      <c r="B253" s="37" t="s">
        <v>434</v>
      </c>
      <c r="C253" s="28">
        <v>1697091.23</v>
      </c>
      <c r="D253" s="28">
        <v>3441700</v>
      </c>
      <c r="E253" s="28">
        <v>3458900</v>
      </c>
      <c r="F253" s="28">
        <v>3410500</v>
      </c>
      <c r="G253" s="28">
        <v>-48400</v>
      </c>
      <c r="H253" s="28">
        <v>3476200</v>
      </c>
      <c r="I253" s="28">
        <v>3427500</v>
      </c>
      <c r="J253" s="28">
        <v>-48700</v>
      </c>
      <c r="K253" s="28">
        <v>3511000</v>
      </c>
      <c r="L253" s="28">
        <v>3461800</v>
      </c>
      <c r="M253" s="28">
        <v>-49200</v>
      </c>
      <c r="N253" s="28">
        <v>3546110</v>
      </c>
      <c r="O253" s="28">
        <v>3496500</v>
      </c>
      <c r="P253" s="28">
        <v>-49610</v>
      </c>
    </row>
    <row r="254" spans="1:16" ht="13">
      <c r="A254" s="35" t="s">
        <v>370</v>
      </c>
      <c r="B254" s="34" t="s">
        <v>371</v>
      </c>
      <c r="C254" s="28">
        <v>381604264.3627584</v>
      </c>
      <c r="D254" s="28">
        <v>390440011.24199998</v>
      </c>
      <c r="E254" s="28">
        <v>390423187.13200003</v>
      </c>
      <c r="F254" s="28">
        <v>386039345</v>
      </c>
      <c r="G254" s="28">
        <v>-4383842.1320000002</v>
      </c>
      <c r="H254" s="28">
        <v>388509899.801</v>
      </c>
      <c r="I254" s="28">
        <v>382438880</v>
      </c>
      <c r="J254" s="28">
        <v>-6071019.801</v>
      </c>
      <c r="K254" s="28">
        <v>388523594.44700003</v>
      </c>
      <c r="L254" s="28">
        <v>381907140</v>
      </c>
      <c r="M254" s="28">
        <v>-6616454.4469999997</v>
      </c>
      <c r="N254" s="28">
        <v>392408830.39147002</v>
      </c>
      <c r="O254" s="28">
        <v>381394890</v>
      </c>
      <c r="P254" s="28">
        <v>-11013940.39147</v>
      </c>
    </row>
    <row r="255" spans="1:16" ht="13">
      <c r="A255" s="36" t="s">
        <v>185</v>
      </c>
      <c r="B255" s="37" t="s">
        <v>186</v>
      </c>
      <c r="C255" s="28"/>
      <c r="D255" s="28">
        <v>15309.789000000001</v>
      </c>
      <c r="E255" s="28">
        <v>15732.922</v>
      </c>
      <c r="F255" s="28"/>
      <c r="G255" s="28">
        <v>-15732.922</v>
      </c>
      <c r="H255" s="28">
        <v>15270.189</v>
      </c>
      <c r="I255" s="28"/>
      <c r="J255" s="28">
        <v>-15270.189</v>
      </c>
      <c r="K255" s="28">
        <v>15270.189</v>
      </c>
      <c r="L255" s="28"/>
      <c r="M255" s="28">
        <v>-15270.189</v>
      </c>
      <c r="N255" s="28">
        <v>15422.890890000001</v>
      </c>
      <c r="O255" s="28"/>
      <c r="P255" s="28">
        <v>-15422.890890000001</v>
      </c>
    </row>
    <row r="256" spans="1:16" ht="13">
      <c r="A256" s="36" t="s">
        <v>187</v>
      </c>
      <c r="B256" s="37" t="s">
        <v>188</v>
      </c>
      <c r="C256" s="28"/>
      <c r="D256" s="28"/>
      <c r="E256" s="28">
        <v>51668.78</v>
      </c>
      <c r="F256" s="28"/>
      <c r="G256" s="28">
        <v>-51668.78</v>
      </c>
      <c r="H256" s="28">
        <v>70112.460000000006</v>
      </c>
      <c r="I256" s="28"/>
      <c r="J256" s="28">
        <v>-70112.460000000006</v>
      </c>
      <c r="K256" s="28">
        <v>90060.794999999998</v>
      </c>
      <c r="L256" s="28"/>
      <c r="M256" s="28">
        <v>-90060.794999999998</v>
      </c>
      <c r="N256" s="28">
        <v>90961.402950000003</v>
      </c>
      <c r="O256" s="28"/>
      <c r="P256" s="28">
        <v>-90961.402950000003</v>
      </c>
    </row>
    <row r="257" spans="1:16" ht="13">
      <c r="A257" s="36" t="s">
        <v>189</v>
      </c>
      <c r="B257" s="37" t="s">
        <v>190</v>
      </c>
      <c r="C257" s="28">
        <v>36.566983</v>
      </c>
      <c r="D257" s="28">
        <v>16996.683000000001</v>
      </c>
      <c r="E257" s="28">
        <v>17252.313999999998</v>
      </c>
      <c r="F257" s="28"/>
      <c r="G257" s="28">
        <v>-17252.313999999998</v>
      </c>
      <c r="H257" s="28">
        <v>18064.53</v>
      </c>
      <c r="I257" s="28"/>
      <c r="J257" s="28">
        <v>-18064.53</v>
      </c>
      <c r="K257" s="28">
        <v>19384.53</v>
      </c>
      <c r="L257" s="28"/>
      <c r="M257" s="28">
        <v>-19384.53</v>
      </c>
      <c r="N257" s="28">
        <v>19578.3753</v>
      </c>
      <c r="O257" s="28"/>
      <c r="P257" s="28">
        <v>-19578.3753</v>
      </c>
    </row>
    <row r="258" spans="1:16" ht="13">
      <c r="A258" s="36" t="s">
        <v>191</v>
      </c>
      <c r="B258" s="37" t="s">
        <v>192</v>
      </c>
      <c r="C258" s="28">
        <v>732.89424199999996</v>
      </c>
      <c r="D258" s="28">
        <v>1827.2429999999999</v>
      </c>
      <c r="E258" s="28">
        <v>1882.614</v>
      </c>
      <c r="F258" s="28"/>
      <c r="G258" s="28">
        <v>-1882.614</v>
      </c>
      <c r="H258" s="28">
        <v>1827.2429999999999</v>
      </c>
      <c r="I258" s="28"/>
      <c r="J258" s="28">
        <v>-1827.2429999999999</v>
      </c>
      <c r="K258" s="28">
        <v>1827.2429999999999</v>
      </c>
      <c r="L258" s="28"/>
      <c r="M258" s="28">
        <v>-1827.2429999999999</v>
      </c>
      <c r="N258" s="28">
        <v>1845.5154299999999</v>
      </c>
      <c r="O258" s="28"/>
      <c r="P258" s="28">
        <v>-1845.5154299999999</v>
      </c>
    </row>
    <row r="259" spans="1:16" ht="13">
      <c r="A259" s="36" t="s">
        <v>193</v>
      </c>
      <c r="B259" s="37" t="s">
        <v>194</v>
      </c>
      <c r="C259" s="28">
        <v>3290.8955334000002</v>
      </c>
      <c r="D259" s="28">
        <v>7237.527</v>
      </c>
      <c r="E259" s="28">
        <v>7500.5020000000004</v>
      </c>
      <c r="F259" s="28"/>
      <c r="G259" s="28">
        <v>-7500.5020000000004</v>
      </c>
      <c r="H259" s="28">
        <v>7760.3789999999999</v>
      </c>
      <c r="I259" s="28"/>
      <c r="J259" s="28">
        <v>-7760.3789999999999</v>
      </c>
      <c r="K259" s="28">
        <v>7851.69</v>
      </c>
      <c r="L259" s="28"/>
      <c r="M259" s="28">
        <v>-7851.69</v>
      </c>
      <c r="N259" s="28">
        <v>7930.2069000000001</v>
      </c>
      <c r="O259" s="28"/>
      <c r="P259" s="28">
        <v>-7930.2069000000001</v>
      </c>
    </row>
    <row r="260" spans="1:16" ht="13">
      <c r="A260" s="36" t="s">
        <v>472</v>
      </c>
      <c r="B260" s="37" t="s">
        <v>473</v>
      </c>
      <c r="C260" s="28">
        <v>1132.8800000000001</v>
      </c>
      <c r="D260" s="28"/>
      <c r="E260" s="28"/>
      <c r="F260" s="28"/>
      <c r="G260" s="28"/>
      <c r="H260" s="28"/>
      <c r="I260" s="28"/>
      <c r="J260" s="28"/>
      <c r="K260" s="28"/>
      <c r="L260" s="28"/>
      <c r="M260" s="28"/>
      <c r="N260" s="28"/>
      <c r="O260" s="28"/>
      <c r="P260" s="28"/>
    </row>
    <row r="261" spans="1:16" ht="13">
      <c r="A261" s="36" t="s">
        <v>489</v>
      </c>
      <c r="B261" s="37" t="s">
        <v>490</v>
      </c>
      <c r="C261" s="28">
        <v>-11189.4</v>
      </c>
      <c r="D261" s="28"/>
      <c r="E261" s="28"/>
      <c r="F261" s="28"/>
      <c r="G261" s="28"/>
      <c r="H261" s="28"/>
      <c r="I261" s="28"/>
      <c r="J261" s="28"/>
      <c r="K261" s="28"/>
      <c r="L261" s="28"/>
      <c r="M261" s="28"/>
      <c r="N261" s="28"/>
      <c r="O261" s="28"/>
      <c r="P261" s="28"/>
    </row>
    <row r="262" spans="1:16" ht="13">
      <c r="A262" s="36" t="s">
        <v>425</v>
      </c>
      <c r="B262" s="37" t="s">
        <v>202</v>
      </c>
      <c r="C262" s="28">
        <v>3209030.0410000002</v>
      </c>
      <c r="D262" s="28">
        <v>3210990</v>
      </c>
      <c r="E262" s="28">
        <v>3141500</v>
      </c>
      <c r="F262" s="28">
        <v>3168040</v>
      </c>
      <c r="G262" s="28">
        <v>26540</v>
      </c>
      <c r="H262" s="28">
        <v>3145615</v>
      </c>
      <c r="I262" s="28">
        <v>3471975</v>
      </c>
      <c r="J262" s="28">
        <v>326360</v>
      </c>
      <c r="K262" s="28">
        <v>3137950</v>
      </c>
      <c r="L262" s="28">
        <v>3454235</v>
      </c>
      <c r="M262" s="28">
        <v>316285</v>
      </c>
      <c r="N262" s="28">
        <v>3169329.5</v>
      </c>
      <c r="O262" s="28">
        <v>3441985</v>
      </c>
      <c r="P262" s="28">
        <v>272655.5</v>
      </c>
    </row>
    <row r="263" spans="1:16" ht="13">
      <c r="A263" s="36" t="s">
        <v>435</v>
      </c>
      <c r="B263" s="37" t="s">
        <v>436</v>
      </c>
      <c r="C263" s="28">
        <v>378469597.75</v>
      </c>
      <c r="D263" s="28">
        <v>387274000</v>
      </c>
      <c r="E263" s="28">
        <v>387274000</v>
      </c>
      <c r="F263" s="28">
        <v>382929600</v>
      </c>
      <c r="G263" s="28">
        <v>-4344400</v>
      </c>
      <c r="H263" s="28">
        <v>385337600</v>
      </c>
      <c r="I263" s="28">
        <v>379025200</v>
      </c>
      <c r="J263" s="28">
        <v>-6312400</v>
      </c>
      <c r="K263" s="28">
        <v>385337600</v>
      </c>
      <c r="L263" s="28">
        <v>378511200</v>
      </c>
      <c r="M263" s="28">
        <v>-6826400</v>
      </c>
      <c r="N263" s="28">
        <v>389190976</v>
      </c>
      <c r="O263" s="28">
        <v>378011200</v>
      </c>
      <c r="P263" s="28">
        <v>-11179776</v>
      </c>
    </row>
    <row r="264" spans="1:16" ht="13">
      <c r="A264" s="36" t="s">
        <v>429</v>
      </c>
      <c r="B264" s="37" t="s">
        <v>430</v>
      </c>
      <c r="C264" s="28">
        <v>-68367.264999999999</v>
      </c>
      <c r="D264" s="28">
        <v>-86350</v>
      </c>
      <c r="E264" s="28">
        <v>-86350</v>
      </c>
      <c r="F264" s="28">
        <v>-58295</v>
      </c>
      <c r="G264" s="28">
        <v>28055</v>
      </c>
      <c r="H264" s="28">
        <v>-86350</v>
      </c>
      <c r="I264" s="28">
        <v>-58295</v>
      </c>
      <c r="J264" s="28">
        <v>28055</v>
      </c>
      <c r="K264" s="28">
        <v>-86350</v>
      </c>
      <c r="L264" s="28">
        <v>-58295</v>
      </c>
      <c r="M264" s="28">
        <v>28055</v>
      </c>
      <c r="N264" s="28">
        <v>-87213.5</v>
      </c>
      <c r="O264" s="28">
        <v>-58295</v>
      </c>
      <c r="P264" s="28">
        <v>28918.5</v>
      </c>
    </row>
    <row r="265" spans="1:16" ht="13">
      <c r="A265" s="35" t="s">
        <v>372</v>
      </c>
      <c r="B265" s="34" t="s">
        <v>373</v>
      </c>
      <c r="C265" s="28">
        <v>9262749.8627744</v>
      </c>
      <c r="D265" s="28">
        <v>12466476.158</v>
      </c>
      <c r="E265" s="28">
        <v>12428808.466</v>
      </c>
      <c r="F265" s="28">
        <v>12296580</v>
      </c>
      <c r="G265" s="28">
        <v>-132228.46599999999</v>
      </c>
      <c r="H265" s="28">
        <v>12447999.602</v>
      </c>
      <c r="I265" s="28">
        <v>12874650</v>
      </c>
      <c r="J265" s="28">
        <v>426650.39799999999</v>
      </c>
      <c r="K265" s="28">
        <v>12475388.893999999</v>
      </c>
      <c r="L265" s="28">
        <v>12339170</v>
      </c>
      <c r="M265" s="28">
        <v>-136218.894</v>
      </c>
      <c r="N265" s="28">
        <v>12600142.78294</v>
      </c>
      <c r="O265" s="28">
        <v>11814670</v>
      </c>
      <c r="P265" s="28">
        <v>-785472.78293999995</v>
      </c>
    </row>
    <row r="266" spans="1:16" ht="13">
      <c r="A266" s="36" t="s">
        <v>185</v>
      </c>
      <c r="B266" s="37" t="s">
        <v>186</v>
      </c>
      <c r="C266" s="28"/>
      <c r="D266" s="28">
        <v>31083.510999999999</v>
      </c>
      <c r="E266" s="28">
        <v>31003.111000000001</v>
      </c>
      <c r="F266" s="28"/>
      <c r="G266" s="28">
        <v>-31003.111000000001</v>
      </c>
      <c r="H266" s="28">
        <v>30540.378000000001</v>
      </c>
      <c r="I266" s="28"/>
      <c r="J266" s="28">
        <v>-30540.378000000001</v>
      </c>
      <c r="K266" s="28">
        <v>30540.378000000001</v>
      </c>
      <c r="L266" s="28"/>
      <c r="M266" s="28">
        <v>-30540.378000000001</v>
      </c>
      <c r="N266" s="28">
        <v>30845.781780000001</v>
      </c>
      <c r="O266" s="28"/>
      <c r="P266" s="28">
        <v>-30845.781780000001</v>
      </c>
    </row>
    <row r="267" spans="1:16" ht="13">
      <c r="A267" s="36" t="s">
        <v>187</v>
      </c>
      <c r="B267" s="37" t="s">
        <v>188</v>
      </c>
      <c r="C267" s="28"/>
      <c r="D267" s="28"/>
      <c r="E267" s="28">
        <v>101817.89</v>
      </c>
      <c r="F267" s="28"/>
      <c r="G267" s="28">
        <v>-101817.89</v>
      </c>
      <c r="H267" s="28">
        <v>140224.92000000001</v>
      </c>
      <c r="I267" s="28"/>
      <c r="J267" s="28">
        <v>-140224.92000000001</v>
      </c>
      <c r="K267" s="28">
        <v>180121.59</v>
      </c>
      <c r="L267" s="28"/>
      <c r="M267" s="28">
        <v>-180121.59</v>
      </c>
      <c r="N267" s="28">
        <v>181922.80590000001</v>
      </c>
      <c r="O267" s="28"/>
      <c r="P267" s="28">
        <v>-181922.80590000001</v>
      </c>
    </row>
    <row r="268" spans="1:16" ht="13">
      <c r="A268" s="36" t="s">
        <v>189</v>
      </c>
      <c r="B268" s="37" t="s">
        <v>190</v>
      </c>
      <c r="C268" s="28">
        <v>74.209465499999993</v>
      </c>
      <c r="D268" s="28">
        <v>34508.417000000001</v>
      </c>
      <c r="E268" s="28">
        <v>33997.207000000002</v>
      </c>
      <c r="F268" s="28"/>
      <c r="G268" s="28">
        <v>-33997.207000000002</v>
      </c>
      <c r="H268" s="28">
        <v>36129.06</v>
      </c>
      <c r="I268" s="28"/>
      <c r="J268" s="28">
        <v>-36129.06</v>
      </c>
      <c r="K268" s="28">
        <v>38769.06</v>
      </c>
      <c r="L268" s="28"/>
      <c r="M268" s="28">
        <v>-38769.06</v>
      </c>
      <c r="N268" s="28">
        <v>39156.750599999999</v>
      </c>
      <c r="O268" s="28"/>
      <c r="P268" s="28">
        <v>-39156.750599999999</v>
      </c>
    </row>
    <row r="269" spans="1:16" ht="13">
      <c r="A269" s="36" t="s">
        <v>191</v>
      </c>
      <c r="B269" s="37" t="s">
        <v>192</v>
      </c>
      <c r="C269" s="28">
        <v>1487.3441969999999</v>
      </c>
      <c r="D269" s="28">
        <v>3709.857</v>
      </c>
      <c r="E269" s="28">
        <v>3709.857</v>
      </c>
      <c r="F269" s="28"/>
      <c r="G269" s="28">
        <v>-3709.857</v>
      </c>
      <c r="H269" s="28">
        <v>3654.4859999999999</v>
      </c>
      <c r="I269" s="28"/>
      <c r="J269" s="28">
        <v>-3654.4859999999999</v>
      </c>
      <c r="K269" s="28">
        <v>3654.4859999999999</v>
      </c>
      <c r="L269" s="28"/>
      <c r="M269" s="28">
        <v>-3654.4859999999999</v>
      </c>
      <c r="N269" s="28">
        <v>3691.0308599999998</v>
      </c>
      <c r="O269" s="28"/>
      <c r="P269" s="28">
        <v>-3691.0308599999998</v>
      </c>
    </row>
    <row r="270" spans="1:16" ht="13">
      <c r="A270" s="36" t="s">
        <v>193</v>
      </c>
      <c r="B270" s="37" t="s">
        <v>194</v>
      </c>
      <c r="C270" s="28">
        <v>6678.5821119000002</v>
      </c>
      <c r="D270" s="28">
        <v>14694.373</v>
      </c>
      <c r="E270" s="28">
        <v>14780.401</v>
      </c>
      <c r="F270" s="28"/>
      <c r="G270" s="28">
        <v>-14780.401</v>
      </c>
      <c r="H270" s="28">
        <v>15520.758</v>
      </c>
      <c r="I270" s="28"/>
      <c r="J270" s="28">
        <v>-15520.758</v>
      </c>
      <c r="K270" s="28">
        <v>15703.38</v>
      </c>
      <c r="L270" s="28"/>
      <c r="M270" s="28">
        <v>-15703.38</v>
      </c>
      <c r="N270" s="28">
        <v>15860.4138</v>
      </c>
      <c r="O270" s="28"/>
      <c r="P270" s="28">
        <v>-15860.4138</v>
      </c>
    </row>
    <row r="271" spans="1:16" ht="13">
      <c r="A271" s="36" t="s">
        <v>472</v>
      </c>
      <c r="B271" s="37" t="s">
        <v>473</v>
      </c>
      <c r="C271" s="28">
        <v>2299.08</v>
      </c>
      <c r="D271" s="28"/>
      <c r="E271" s="28"/>
      <c r="F271" s="28"/>
      <c r="G271" s="28"/>
      <c r="H271" s="28"/>
      <c r="I271" s="28"/>
      <c r="J271" s="28"/>
      <c r="K271" s="28"/>
      <c r="L271" s="28"/>
      <c r="M271" s="28"/>
      <c r="N271" s="28"/>
      <c r="O271" s="28"/>
      <c r="P271" s="28"/>
    </row>
    <row r="272" spans="1:16" ht="13">
      <c r="A272" s="36" t="s">
        <v>489</v>
      </c>
      <c r="B272" s="37" t="s">
        <v>490</v>
      </c>
      <c r="C272" s="28">
        <v>-22707.9</v>
      </c>
      <c r="D272" s="28"/>
      <c r="E272" s="28"/>
      <c r="F272" s="28"/>
      <c r="G272" s="28"/>
      <c r="H272" s="28"/>
      <c r="I272" s="28"/>
      <c r="J272" s="28"/>
      <c r="K272" s="28"/>
      <c r="L272" s="28"/>
      <c r="M272" s="28"/>
      <c r="N272" s="28"/>
      <c r="O272" s="28"/>
      <c r="P272" s="28"/>
    </row>
    <row r="273" spans="1:16" ht="13">
      <c r="A273" s="36" t="s">
        <v>425</v>
      </c>
      <c r="B273" s="37" t="s">
        <v>202</v>
      </c>
      <c r="C273" s="28">
        <v>6418060.0820000004</v>
      </c>
      <c r="D273" s="28">
        <v>6421980</v>
      </c>
      <c r="E273" s="28">
        <v>6283000</v>
      </c>
      <c r="F273" s="28">
        <v>6336080</v>
      </c>
      <c r="G273" s="28">
        <v>53080</v>
      </c>
      <c r="H273" s="28">
        <v>6291230</v>
      </c>
      <c r="I273" s="28">
        <v>6943950</v>
      </c>
      <c r="J273" s="28">
        <v>652720</v>
      </c>
      <c r="K273" s="28">
        <v>6275900</v>
      </c>
      <c r="L273" s="28">
        <v>6908470</v>
      </c>
      <c r="M273" s="28">
        <v>632570</v>
      </c>
      <c r="N273" s="28">
        <v>6338659</v>
      </c>
      <c r="O273" s="28">
        <v>6883970</v>
      </c>
      <c r="P273" s="28">
        <v>545311</v>
      </c>
    </row>
    <row r="274" spans="1:16" ht="13">
      <c r="A274" s="36" t="s">
        <v>437</v>
      </c>
      <c r="B274" s="37" t="s">
        <v>438</v>
      </c>
      <c r="C274" s="28">
        <v>2883836.19</v>
      </c>
      <c r="D274" s="28">
        <v>5960500</v>
      </c>
      <c r="E274" s="28">
        <v>5960500</v>
      </c>
      <c r="F274" s="28">
        <v>5960500</v>
      </c>
      <c r="G274" s="28"/>
      <c r="H274" s="28">
        <v>5930700</v>
      </c>
      <c r="I274" s="28">
        <v>5930700</v>
      </c>
      <c r="J274" s="28"/>
      <c r="K274" s="28">
        <v>5930700</v>
      </c>
      <c r="L274" s="28">
        <v>5430700</v>
      </c>
      <c r="M274" s="28">
        <v>-500000</v>
      </c>
      <c r="N274" s="28">
        <v>5990007</v>
      </c>
      <c r="O274" s="28">
        <v>4930700</v>
      </c>
      <c r="P274" s="28">
        <v>-1059307</v>
      </c>
    </row>
    <row r="275" spans="1:16" ht="13">
      <c r="A275" s="36" t="s">
        <v>439</v>
      </c>
      <c r="B275" s="37" t="s">
        <v>440</v>
      </c>
      <c r="C275" s="28">
        <v>-26977.724999999999</v>
      </c>
      <c r="D275" s="28">
        <f>C277+C278</f>
        <v>84555710</v>
      </c>
      <c r="E275" s="28"/>
      <c r="F275" s="28"/>
      <c r="G275" s="28"/>
      <c r="H275" s="28"/>
      <c r="I275" s="28"/>
      <c r="J275" s="28"/>
      <c r="K275" s="28"/>
      <c r="L275" s="28"/>
      <c r="M275" s="28"/>
      <c r="N275" s="28"/>
      <c r="O275" s="28"/>
      <c r="P275" s="28"/>
    </row>
    <row r="276" spans="1:16" ht="13">
      <c r="A276" s="35" t="s">
        <v>374</v>
      </c>
      <c r="B276" s="34" t="s">
        <v>9</v>
      </c>
      <c r="C276" s="28">
        <v>84546717.424999997</v>
      </c>
      <c r="D276" s="28">
        <v>88887400</v>
      </c>
      <c r="E276" s="28">
        <v>86887400</v>
      </c>
      <c r="F276" s="28">
        <v>86887400</v>
      </c>
      <c r="G276" s="28"/>
      <c r="H276" s="28">
        <v>86433000</v>
      </c>
      <c r="I276" s="28">
        <v>86433000</v>
      </c>
      <c r="J276" s="28"/>
      <c r="K276" s="28">
        <v>86433000</v>
      </c>
      <c r="L276" s="28">
        <v>85433000</v>
      </c>
      <c r="M276" s="28">
        <v>-1000000</v>
      </c>
      <c r="N276" s="28">
        <v>87297330</v>
      </c>
      <c r="O276" s="28">
        <v>85433000</v>
      </c>
      <c r="P276" s="28">
        <v>-1864330</v>
      </c>
    </row>
    <row r="277" spans="1:16" ht="13">
      <c r="A277" s="36" t="s">
        <v>441</v>
      </c>
      <c r="B277" s="37" t="s">
        <v>442</v>
      </c>
      <c r="C277" s="28">
        <v>68864828.75</v>
      </c>
      <c r="D277" s="28">
        <v>73099400</v>
      </c>
      <c r="E277" s="28">
        <v>71099400</v>
      </c>
      <c r="F277" s="28">
        <v>71099400</v>
      </c>
      <c r="G277" s="28"/>
      <c r="H277" s="28">
        <v>70723900</v>
      </c>
      <c r="I277" s="28">
        <v>70723900</v>
      </c>
      <c r="J277" s="28"/>
      <c r="K277" s="28">
        <v>70723900</v>
      </c>
      <c r="L277" s="28">
        <v>69723900</v>
      </c>
      <c r="M277" s="28">
        <v>-1000000</v>
      </c>
      <c r="N277" s="28">
        <v>71431139</v>
      </c>
      <c r="O277" s="28">
        <v>69723900</v>
      </c>
      <c r="P277" s="28">
        <v>-1707239</v>
      </c>
    </row>
    <row r="278" spans="1:16" ht="13">
      <c r="A278" s="36" t="s">
        <v>443</v>
      </c>
      <c r="B278" s="37" t="s">
        <v>444</v>
      </c>
      <c r="C278" s="28">
        <v>15690881.25</v>
      </c>
      <c r="D278" s="28">
        <v>15788000</v>
      </c>
      <c r="E278" s="28">
        <v>15788000</v>
      </c>
      <c r="F278" s="28">
        <v>15788000</v>
      </c>
      <c r="G278" s="28"/>
      <c r="H278" s="28">
        <v>15709100</v>
      </c>
      <c r="I278" s="28">
        <v>15709100</v>
      </c>
      <c r="J278" s="28"/>
      <c r="K278" s="28">
        <v>15709100</v>
      </c>
      <c r="L278" s="28">
        <v>15709100</v>
      </c>
      <c r="M278" s="28"/>
      <c r="N278" s="28">
        <v>15866191</v>
      </c>
      <c r="O278" s="28">
        <v>15709100</v>
      </c>
      <c r="P278" s="28">
        <v>-157091</v>
      </c>
    </row>
    <row r="279" spans="1:16" ht="13">
      <c r="A279" s="36" t="s">
        <v>439</v>
      </c>
      <c r="B279" s="37" t="s">
        <v>440</v>
      </c>
      <c r="C279" s="28">
        <v>-8992.5750000000007</v>
      </c>
      <c r="D279" s="28"/>
      <c r="E279" s="28"/>
      <c r="F279" s="28"/>
      <c r="G279" s="28"/>
      <c r="H279" s="28"/>
      <c r="I279" s="28"/>
      <c r="J279" s="28"/>
      <c r="K279" s="28"/>
      <c r="L279" s="28"/>
      <c r="M279" s="28"/>
      <c r="N279" s="28"/>
      <c r="O279" s="28"/>
      <c r="P279" s="28"/>
    </row>
    <row r="280" spans="1:16" ht="13">
      <c r="A280" s="35" t="s">
        <v>375</v>
      </c>
      <c r="B280" s="34" t="s">
        <v>376</v>
      </c>
      <c r="C280" s="28">
        <v>67802242.849999994</v>
      </c>
      <c r="D280" s="28">
        <v>70549900</v>
      </c>
      <c r="E280" s="28">
        <v>64349900</v>
      </c>
      <c r="F280" s="28">
        <v>65749000</v>
      </c>
      <c r="G280" s="28">
        <v>1399100</v>
      </c>
      <c r="H280" s="28">
        <v>64000700</v>
      </c>
      <c r="I280" s="28">
        <v>65404700</v>
      </c>
      <c r="J280" s="28">
        <v>1404000</v>
      </c>
      <c r="K280" s="28">
        <v>64500700</v>
      </c>
      <c r="L280" s="28">
        <v>65897700</v>
      </c>
      <c r="M280" s="28">
        <v>1397000</v>
      </c>
      <c r="N280" s="28">
        <v>65145707</v>
      </c>
      <c r="O280" s="28">
        <v>65397700</v>
      </c>
      <c r="P280" s="28">
        <v>251993</v>
      </c>
    </row>
    <row r="281" spans="1:16" ht="13">
      <c r="A281" s="36" t="s">
        <v>445</v>
      </c>
      <c r="B281" s="37" t="s">
        <v>446</v>
      </c>
      <c r="C281" s="28">
        <v>67802242.849999994</v>
      </c>
      <c r="D281" s="28">
        <v>70549900</v>
      </c>
      <c r="E281" s="28">
        <v>64349900</v>
      </c>
      <c r="F281" s="28">
        <v>65749000</v>
      </c>
      <c r="G281" s="28">
        <v>1399100</v>
      </c>
      <c r="H281" s="28">
        <v>64000700</v>
      </c>
      <c r="I281" s="28">
        <v>65404700</v>
      </c>
      <c r="J281" s="28">
        <v>1404000</v>
      </c>
      <c r="K281" s="28">
        <v>64500700</v>
      </c>
      <c r="L281" s="28">
        <v>65897700</v>
      </c>
      <c r="M281" s="28">
        <v>1397000</v>
      </c>
      <c r="N281" s="28">
        <v>65145707</v>
      </c>
      <c r="O281" s="28">
        <v>65397700</v>
      </c>
      <c r="P281" s="28">
        <v>251993</v>
      </c>
    </row>
    <row r="282" spans="1:16" ht="13">
      <c r="A282" s="35" t="s">
        <v>377</v>
      </c>
      <c r="B282" s="34" t="s">
        <v>10</v>
      </c>
      <c r="C282" s="28">
        <v>2810208362.6149998</v>
      </c>
      <c r="D282" s="28">
        <v>2810744250</v>
      </c>
      <c r="E282" s="28">
        <v>2750510350</v>
      </c>
      <c r="F282" s="28">
        <v>2769295375</v>
      </c>
      <c r="G282" s="28">
        <v>18785025</v>
      </c>
      <c r="H282" s="28">
        <v>2735870150</v>
      </c>
      <c r="I282" s="28">
        <v>2758004375</v>
      </c>
      <c r="J282" s="28">
        <v>22134225</v>
      </c>
      <c r="K282" s="28">
        <v>2734387650</v>
      </c>
      <c r="L282" s="28">
        <v>2750419075</v>
      </c>
      <c r="M282" s="28">
        <v>16031425</v>
      </c>
      <c r="N282" s="28">
        <v>2761731526.5</v>
      </c>
      <c r="O282" s="28">
        <v>2741827075</v>
      </c>
      <c r="P282" s="28">
        <v>-19904451.5</v>
      </c>
    </row>
    <row r="283" spans="1:16" ht="13">
      <c r="A283" s="36" t="s">
        <v>447</v>
      </c>
      <c r="B283" s="37" t="s">
        <v>11</v>
      </c>
      <c r="C283" s="28">
        <v>2811233871.5900002</v>
      </c>
      <c r="D283" s="28">
        <v>2812039500</v>
      </c>
      <c r="E283" s="28">
        <v>2751805600</v>
      </c>
      <c r="F283" s="28">
        <v>2770169800</v>
      </c>
      <c r="G283" s="28">
        <v>18364200</v>
      </c>
      <c r="H283" s="28">
        <v>2737165400</v>
      </c>
      <c r="I283" s="28">
        <v>2758878800</v>
      </c>
      <c r="J283" s="28">
        <v>21713400</v>
      </c>
      <c r="K283" s="28">
        <v>2735682900</v>
      </c>
      <c r="L283" s="28">
        <v>2751293500</v>
      </c>
      <c r="M283" s="28">
        <v>15610600</v>
      </c>
      <c r="N283" s="28">
        <v>2763039729</v>
      </c>
      <c r="O283" s="28">
        <v>2742701500</v>
      </c>
      <c r="P283" s="28">
        <v>-20338229</v>
      </c>
    </row>
    <row r="284" spans="1:16" ht="13">
      <c r="A284" s="36" t="s">
        <v>429</v>
      </c>
      <c r="B284" s="37" t="s">
        <v>430</v>
      </c>
      <c r="C284" s="28">
        <v>-1025508.975</v>
      </c>
      <c r="D284" s="28">
        <v>-1295250</v>
      </c>
      <c r="E284" s="28">
        <v>-1295250</v>
      </c>
      <c r="F284" s="28">
        <v>-874425</v>
      </c>
      <c r="G284" s="28">
        <v>420825</v>
      </c>
      <c r="H284" s="28">
        <v>-1295250</v>
      </c>
      <c r="I284" s="28">
        <v>-874425</v>
      </c>
      <c r="J284" s="28">
        <v>420825</v>
      </c>
      <c r="K284" s="28">
        <v>-1295250</v>
      </c>
      <c r="L284" s="28">
        <v>-874425</v>
      </c>
      <c r="M284" s="28">
        <v>420825</v>
      </c>
      <c r="N284" s="28">
        <v>-1308202.5</v>
      </c>
      <c r="O284" s="28">
        <v>-874425</v>
      </c>
      <c r="P284" s="28">
        <v>433777.5</v>
      </c>
    </row>
    <row r="285" spans="1:16" ht="13">
      <c r="A285" s="35" t="s">
        <v>378</v>
      </c>
      <c r="B285" s="34" t="s">
        <v>379</v>
      </c>
      <c r="C285" s="28">
        <v>73997633.329999998</v>
      </c>
      <c r="D285" s="28">
        <v>40500000</v>
      </c>
      <c r="E285" s="28">
        <v>43200000</v>
      </c>
      <c r="F285" s="28">
        <v>3500000</v>
      </c>
      <c r="G285" s="28">
        <v>-39700000</v>
      </c>
      <c r="H285" s="28">
        <v>43300000</v>
      </c>
      <c r="I285" s="28">
        <v>4400000</v>
      </c>
      <c r="J285" s="28">
        <v>-38900000</v>
      </c>
      <c r="K285" s="28">
        <v>43400000</v>
      </c>
      <c r="L285" s="28">
        <v>5400000</v>
      </c>
      <c r="M285" s="28">
        <v>-38000000</v>
      </c>
      <c r="N285" s="28">
        <v>43834000</v>
      </c>
      <c r="O285" s="28">
        <v>6400000</v>
      </c>
      <c r="P285" s="28">
        <v>-37434000</v>
      </c>
    </row>
    <row r="286" spans="1:16" ht="13">
      <c r="A286" s="36" t="s">
        <v>448</v>
      </c>
      <c r="B286" s="37" t="s">
        <v>449</v>
      </c>
      <c r="C286" s="28">
        <v>73997633.329999998</v>
      </c>
      <c r="D286" s="28">
        <v>40500000</v>
      </c>
      <c r="E286" s="28">
        <v>39700000</v>
      </c>
      <c r="F286" s="28"/>
      <c r="G286" s="28">
        <v>-39700000</v>
      </c>
      <c r="H286" s="28">
        <v>38900000</v>
      </c>
      <c r="I286" s="28"/>
      <c r="J286" s="28">
        <v>-38900000</v>
      </c>
      <c r="K286" s="28">
        <v>38000000</v>
      </c>
      <c r="L286" s="28"/>
      <c r="M286" s="28">
        <v>-38000000</v>
      </c>
      <c r="N286" s="28">
        <v>38380000</v>
      </c>
      <c r="O286" s="28"/>
      <c r="P286" s="28">
        <v>-38380000</v>
      </c>
    </row>
    <row r="287" spans="1:16" ht="13">
      <c r="A287" s="36" t="s">
        <v>493</v>
      </c>
      <c r="B287" s="37" t="s">
        <v>494</v>
      </c>
      <c r="C287" s="28"/>
      <c r="D287" s="28"/>
      <c r="E287" s="28">
        <v>3500000</v>
      </c>
      <c r="F287" s="28">
        <v>3500000</v>
      </c>
      <c r="G287" s="28"/>
      <c r="H287" s="28">
        <v>4400000</v>
      </c>
      <c r="I287" s="28">
        <v>4400000</v>
      </c>
      <c r="J287" s="28"/>
      <c r="K287" s="28">
        <v>5400000</v>
      </c>
      <c r="L287" s="28">
        <v>5400000</v>
      </c>
      <c r="M287" s="28"/>
      <c r="N287" s="28">
        <v>5454000</v>
      </c>
      <c r="O287" s="28">
        <v>6400000</v>
      </c>
      <c r="P287" s="28">
        <v>946000</v>
      </c>
    </row>
    <row r="288" spans="1:16" ht="13">
      <c r="A288" s="29" t="s">
        <v>380</v>
      </c>
      <c r="B288" s="30" t="s">
        <v>381</v>
      </c>
      <c r="C288" s="28">
        <v>1936935391.0511889</v>
      </c>
      <c r="D288" s="28">
        <v>2110415310.7360003</v>
      </c>
      <c r="E288" s="28">
        <v>6531663501.6359997</v>
      </c>
      <c r="F288" s="28"/>
      <c r="G288" s="28">
        <v>-6531663501.6359997</v>
      </c>
      <c r="H288" s="28">
        <v>6627481917.2629995</v>
      </c>
      <c r="I288" s="28"/>
      <c r="J288" s="28">
        <v>-6627481917.2629995</v>
      </c>
      <c r="K288" s="28">
        <v>2701144752.3200002</v>
      </c>
      <c r="L288" s="28"/>
      <c r="M288" s="28">
        <v>-2701144752.3200002</v>
      </c>
      <c r="N288" s="28">
        <v>2728156199.8432002</v>
      </c>
      <c r="O288" s="28"/>
      <c r="P288" s="28">
        <v>-2728156199.8432002</v>
      </c>
    </row>
    <row r="289" spans="1:16" ht="13">
      <c r="A289" s="31" t="s">
        <v>382</v>
      </c>
      <c r="B289" s="32" t="s">
        <v>383</v>
      </c>
      <c r="C289" s="28">
        <v>145792006.67364639</v>
      </c>
      <c r="D289" s="28">
        <v>148596559.28600001</v>
      </c>
      <c r="E289" s="28">
        <v>159909511.294</v>
      </c>
      <c r="F289" s="28"/>
      <c r="G289" s="28">
        <v>-159909511.294</v>
      </c>
      <c r="H289" s="28">
        <v>161014340.132</v>
      </c>
      <c r="I289" s="28"/>
      <c r="J289" s="28">
        <v>-161014340.132</v>
      </c>
      <c r="K289" s="28">
        <v>162289649.80399999</v>
      </c>
      <c r="L289" s="28"/>
      <c r="M289" s="28">
        <v>-162289649.80399999</v>
      </c>
      <c r="N289" s="28">
        <v>163912546.30204001</v>
      </c>
      <c r="O289" s="28"/>
      <c r="P289" s="28">
        <v>-163912546.30204001</v>
      </c>
    </row>
    <row r="290" spans="1:16" ht="13">
      <c r="A290" s="33" t="s">
        <v>384</v>
      </c>
      <c r="B290" s="34" t="s">
        <v>385</v>
      </c>
      <c r="C290" s="28">
        <v>30396808.160448801</v>
      </c>
      <c r="D290" s="28">
        <v>31607027.859999999</v>
      </c>
      <c r="E290" s="28">
        <v>32362242.603999998</v>
      </c>
      <c r="F290" s="28"/>
      <c r="G290" s="28">
        <v>-32362242.603999998</v>
      </c>
      <c r="H290" s="28">
        <v>32673233.502999999</v>
      </c>
      <c r="I290" s="28"/>
      <c r="J290" s="28">
        <v>-32673233.502999999</v>
      </c>
      <c r="K290" s="28">
        <v>32988001.041000001</v>
      </c>
      <c r="L290" s="28"/>
      <c r="M290" s="28">
        <v>-32988001.041000001</v>
      </c>
      <c r="N290" s="28">
        <v>33317881.051410001</v>
      </c>
      <c r="O290" s="28"/>
      <c r="P290" s="28">
        <v>-33317881.051410001</v>
      </c>
    </row>
    <row r="291" spans="1:16" ht="13">
      <c r="A291" s="33" t="s">
        <v>386</v>
      </c>
      <c r="B291" s="34" t="s">
        <v>387</v>
      </c>
      <c r="C291" s="28">
        <v>13381900.5763824</v>
      </c>
      <c r="D291" s="28">
        <v>10368169.470000001</v>
      </c>
      <c r="E291" s="28">
        <v>20467798.690000001</v>
      </c>
      <c r="F291" s="28"/>
      <c r="G291" s="28">
        <v>-20467798.690000001</v>
      </c>
      <c r="H291" s="28">
        <v>20577396.331999999</v>
      </c>
      <c r="I291" s="28"/>
      <c r="J291" s="28">
        <v>-20577396.331999999</v>
      </c>
      <c r="K291" s="28">
        <v>20685519.204</v>
      </c>
      <c r="L291" s="28"/>
      <c r="M291" s="28">
        <v>-20685519.204</v>
      </c>
      <c r="N291" s="28">
        <v>20892374.39604</v>
      </c>
      <c r="O291" s="28"/>
      <c r="P291" s="28">
        <v>-20892374.39604</v>
      </c>
    </row>
    <row r="292" spans="1:16" ht="13">
      <c r="A292" s="33" t="s">
        <v>388</v>
      </c>
      <c r="B292" s="34" t="s">
        <v>389</v>
      </c>
      <c r="C292" s="28">
        <v>51401322.634804003</v>
      </c>
      <c r="D292" s="28">
        <v>51708475.447999999</v>
      </c>
      <c r="E292" s="28">
        <v>52154493.487999998</v>
      </c>
      <c r="F292" s="28"/>
      <c r="G292" s="28">
        <v>-52154493.487999998</v>
      </c>
      <c r="H292" s="28">
        <v>52644985.425999999</v>
      </c>
      <c r="I292" s="28"/>
      <c r="J292" s="28">
        <v>-52644985.425999999</v>
      </c>
      <c r="K292" s="28">
        <v>53160993.821999997</v>
      </c>
      <c r="L292" s="28"/>
      <c r="M292" s="28">
        <v>-53160993.821999997</v>
      </c>
      <c r="N292" s="28">
        <v>53692603.760219999</v>
      </c>
      <c r="O292" s="28"/>
      <c r="P292" s="28">
        <v>-53692603.760219999</v>
      </c>
    </row>
    <row r="293" spans="1:16" ht="13">
      <c r="A293" s="33" t="s">
        <v>390</v>
      </c>
      <c r="B293" s="34" t="s">
        <v>391</v>
      </c>
      <c r="C293" s="28">
        <v>9429728.4083360005</v>
      </c>
      <c r="D293" s="28">
        <v>10080406.184</v>
      </c>
      <c r="E293" s="28">
        <v>10165038.366</v>
      </c>
      <c r="F293" s="28"/>
      <c r="G293" s="28">
        <v>-10165038.366</v>
      </c>
      <c r="H293" s="28">
        <v>10251499.749</v>
      </c>
      <c r="I293" s="28"/>
      <c r="J293" s="28">
        <v>-10251499.749</v>
      </c>
      <c r="K293" s="28">
        <v>10354889.403000001</v>
      </c>
      <c r="L293" s="28"/>
      <c r="M293" s="28">
        <v>-10354889.403000001</v>
      </c>
      <c r="N293" s="28">
        <v>10458438.29703</v>
      </c>
      <c r="O293" s="28"/>
      <c r="P293" s="28">
        <v>-10458438.29703</v>
      </c>
    </row>
    <row r="294" spans="1:16" ht="13">
      <c r="A294" s="33" t="s">
        <v>392</v>
      </c>
      <c r="B294" s="34" t="s">
        <v>393</v>
      </c>
      <c r="C294" s="28">
        <v>8756306.9534879997</v>
      </c>
      <c r="D294" s="28">
        <v>9888170.2719999999</v>
      </c>
      <c r="E294" s="28">
        <v>9976687.9419999998</v>
      </c>
      <c r="F294" s="28"/>
      <c r="G294" s="28">
        <v>-9976687.9419999998</v>
      </c>
      <c r="H294" s="28">
        <v>10072063.312999999</v>
      </c>
      <c r="I294" s="28"/>
      <c r="J294" s="28">
        <v>-10072063.312999999</v>
      </c>
      <c r="K294" s="28">
        <v>10175860.111</v>
      </c>
      <c r="L294" s="28"/>
      <c r="M294" s="28">
        <v>-10175860.111</v>
      </c>
      <c r="N294" s="28">
        <v>10277618.71211</v>
      </c>
      <c r="O294" s="28"/>
      <c r="P294" s="28">
        <v>-10277618.71211</v>
      </c>
    </row>
    <row r="295" spans="1:16" ht="13">
      <c r="A295" s="33" t="s">
        <v>394</v>
      </c>
      <c r="B295" s="34" t="s">
        <v>395</v>
      </c>
      <c r="C295" s="28">
        <v>32425939.940187201</v>
      </c>
      <c r="D295" s="28">
        <v>34944310.052000001</v>
      </c>
      <c r="E295" s="28">
        <v>34783250.204000004</v>
      </c>
      <c r="F295" s="28"/>
      <c r="G295" s="28">
        <v>-34783250.204000004</v>
      </c>
      <c r="H295" s="28">
        <v>34795161.809</v>
      </c>
      <c r="I295" s="28"/>
      <c r="J295" s="28">
        <v>-34795161.809</v>
      </c>
      <c r="K295" s="28">
        <v>34924386.222999997</v>
      </c>
      <c r="L295" s="28"/>
      <c r="M295" s="28">
        <v>-34924386.222999997</v>
      </c>
      <c r="N295" s="28">
        <v>35273630.08523</v>
      </c>
      <c r="O295" s="28"/>
      <c r="P295" s="28">
        <v>-35273630.08523</v>
      </c>
    </row>
    <row r="296" spans="1:16" ht="13">
      <c r="A296" s="31" t="s">
        <v>396</v>
      </c>
      <c r="B296" s="32" t="s">
        <v>397</v>
      </c>
      <c r="C296" s="28">
        <v>8163891.0369816003</v>
      </c>
      <c r="D296" s="28">
        <v>140150942.21799999</v>
      </c>
      <c r="E296" s="28">
        <v>154799854.884</v>
      </c>
      <c r="F296" s="28"/>
      <c r="G296" s="28">
        <v>-154799854.884</v>
      </c>
      <c r="H296" s="28">
        <v>151432809.03200001</v>
      </c>
      <c r="I296" s="28"/>
      <c r="J296" s="28">
        <v>-151432809.03200001</v>
      </c>
      <c r="K296" s="28">
        <v>144653605.66299999</v>
      </c>
      <c r="L296" s="28"/>
      <c r="M296" s="28">
        <v>-144653605.66299999</v>
      </c>
      <c r="N296" s="28">
        <v>146100141.71963</v>
      </c>
      <c r="O296" s="28"/>
      <c r="P296" s="28">
        <v>-146100141.71963</v>
      </c>
    </row>
    <row r="297" spans="1:16" ht="13">
      <c r="A297" s="33" t="s">
        <v>398</v>
      </c>
      <c r="B297" s="34" t="s">
        <v>399</v>
      </c>
      <c r="C297" s="28">
        <v>30593173.670332</v>
      </c>
      <c r="D297" s="28">
        <v>17750320.18</v>
      </c>
      <c r="E297" s="28">
        <v>30491433.859999999</v>
      </c>
      <c r="F297" s="28"/>
      <c r="G297" s="28">
        <v>-30491433.859999999</v>
      </c>
      <c r="H297" s="28">
        <v>30891884.493000001</v>
      </c>
      <c r="I297" s="28"/>
      <c r="J297" s="28">
        <v>-30891884.493000001</v>
      </c>
      <c r="K297" s="28">
        <v>31412775.570999999</v>
      </c>
      <c r="L297" s="28"/>
      <c r="M297" s="28">
        <v>-31412775.570999999</v>
      </c>
      <c r="N297" s="28">
        <v>31726903.326710001</v>
      </c>
      <c r="O297" s="28"/>
      <c r="P297" s="28">
        <v>-31726903.326710001</v>
      </c>
    </row>
    <row r="298" spans="1:16" ht="13">
      <c r="A298" s="33" t="s">
        <v>400</v>
      </c>
      <c r="B298" s="34" t="s">
        <v>401</v>
      </c>
      <c r="C298" s="28">
        <v>86499467.549999997</v>
      </c>
      <c r="D298" s="28">
        <v>73500800</v>
      </c>
      <c r="E298" s="28">
        <v>78293800</v>
      </c>
      <c r="F298" s="28"/>
      <c r="G298" s="28">
        <v>-78293800</v>
      </c>
      <c r="H298" s="28">
        <v>78703400</v>
      </c>
      <c r="I298" s="28"/>
      <c r="J298" s="28">
        <v>-78703400</v>
      </c>
      <c r="K298" s="28">
        <v>74467700</v>
      </c>
      <c r="L298" s="28"/>
      <c r="M298" s="28">
        <v>-74467700</v>
      </c>
      <c r="N298" s="28">
        <v>75212377</v>
      </c>
      <c r="O298" s="28"/>
      <c r="P298" s="28">
        <v>-75212377</v>
      </c>
    </row>
    <row r="299" spans="1:16" ht="13">
      <c r="A299" s="33" t="s">
        <v>402</v>
      </c>
      <c r="B299" s="34" t="s">
        <v>403</v>
      </c>
      <c r="C299" s="28">
        <v>24331718.600000001</v>
      </c>
      <c r="D299" s="28">
        <v>24700800</v>
      </c>
      <c r="E299" s="28">
        <v>24725700</v>
      </c>
      <c r="F299" s="28"/>
      <c r="G299" s="28">
        <v>-24725700</v>
      </c>
      <c r="H299" s="28">
        <v>24712500</v>
      </c>
      <c r="I299" s="28"/>
      <c r="J299" s="28">
        <v>-24712500</v>
      </c>
      <c r="K299" s="28">
        <v>24710200</v>
      </c>
      <c r="L299" s="28"/>
      <c r="M299" s="28">
        <v>-24710200</v>
      </c>
      <c r="N299" s="28">
        <v>24957302</v>
      </c>
      <c r="O299" s="28"/>
      <c r="P299" s="28">
        <v>-24957302</v>
      </c>
    </row>
    <row r="300" spans="1:16" ht="13">
      <c r="A300" s="33" t="s">
        <v>404</v>
      </c>
      <c r="B300" s="34" t="s">
        <v>405</v>
      </c>
      <c r="C300" s="28">
        <v>11628038.745427201</v>
      </c>
      <c r="D300" s="28">
        <v>15204007.012</v>
      </c>
      <c r="E300" s="28">
        <v>13596245.922</v>
      </c>
      <c r="F300" s="28"/>
      <c r="G300" s="28">
        <v>-13596245.922</v>
      </c>
      <c r="H300" s="28">
        <v>12495816.283</v>
      </c>
      <c r="I300" s="28"/>
      <c r="J300" s="28">
        <v>-12495816.283</v>
      </c>
      <c r="K300" s="28">
        <v>11465758.26</v>
      </c>
      <c r="L300" s="28"/>
      <c r="M300" s="28">
        <v>-11465758.26</v>
      </c>
      <c r="N300" s="28">
        <v>11580415.842599999</v>
      </c>
      <c r="O300" s="28"/>
      <c r="P300" s="28">
        <v>-11580415.842599999</v>
      </c>
    </row>
    <row r="301" spans="1:16" ht="13">
      <c r="A301" s="33" t="s">
        <v>406</v>
      </c>
      <c r="B301" s="34" t="s">
        <v>407</v>
      </c>
      <c r="C301" s="28">
        <v>-144888507.5287776</v>
      </c>
      <c r="D301" s="28">
        <v>8995015.0260000005</v>
      </c>
      <c r="E301" s="28">
        <v>7692675.102</v>
      </c>
      <c r="F301" s="28"/>
      <c r="G301" s="28">
        <v>-7692675.102</v>
      </c>
      <c r="H301" s="28">
        <v>4629208.2560000001</v>
      </c>
      <c r="I301" s="28"/>
      <c r="J301" s="28">
        <v>-4629208.2560000001</v>
      </c>
      <c r="K301" s="28">
        <v>2597171.8319999999</v>
      </c>
      <c r="L301" s="28"/>
      <c r="M301" s="28">
        <v>-2597171.8319999999</v>
      </c>
      <c r="N301" s="28">
        <v>2623143.5503199999</v>
      </c>
      <c r="O301" s="28"/>
      <c r="P301" s="28">
        <v>-2623143.5503199999</v>
      </c>
    </row>
    <row r="302" spans="1:16" ht="13">
      <c r="A302" s="31" t="s">
        <v>408</v>
      </c>
      <c r="B302" s="32" t="s">
        <v>409</v>
      </c>
      <c r="C302" s="28">
        <v>1782979493.3405609</v>
      </c>
      <c r="D302" s="28">
        <v>1821667809.2320001</v>
      </c>
      <c r="E302" s="28">
        <v>6216954135.4580002</v>
      </c>
      <c r="F302" s="28"/>
      <c r="G302" s="28">
        <v>-6216954135.4580002</v>
      </c>
      <c r="H302" s="28">
        <v>6315034768.099</v>
      </c>
      <c r="I302" s="28"/>
      <c r="J302" s="28">
        <v>-6315034768.099</v>
      </c>
      <c r="K302" s="28">
        <v>2394201496.8530002</v>
      </c>
      <c r="L302" s="28"/>
      <c r="M302" s="28">
        <v>-2394201496.8530002</v>
      </c>
      <c r="N302" s="28">
        <v>2418143511.8215299</v>
      </c>
      <c r="O302" s="28"/>
      <c r="P302" s="28">
        <v>-2418143511.8215299</v>
      </c>
    </row>
    <row r="303" spans="1:16" ht="13">
      <c r="A303" s="33" t="s">
        <v>410</v>
      </c>
      <c r="B303" s="34" t="s">
        <v>409</v>
      </c>
      <c r="C303" s="28">
        <v>1782979493.3405609</v>
      </c>
      <c r="D303" s="28">
        <v>1821667809.2320001</v>
      </c>
      <c r="E303" s="28">
        <v>6216954135.4580002</v>
      </c>
      <c r="F303" s="28"/>
      <c r="G303" s="28">
        <v>-6216954135.4580002</v>
      </c>
      <c r="H303" s="28">
        <v>6315034768.099</v>
      </c>
      <c r="I303" s="28"/>
      <c r="J303" s="28">
        <v>-6315034768.099</v>
      </c>
      <c r="K303" s="28">
        <v>2394201496.8530002</v>
      </c>
      <c r="L303" s="28"/>
      <c r="M303" s="28">
        <v>-2394201496.8530002</v>
      </c>
      <c r="N303" s="28">
        <v>2418143511.8215299</v>
      </c>
      <c r="O303" s="28"/>
      <c r="P303" s="28">
        <v>-2418143511.8215299</v>
      </c>
    </row>
    <row r="304" spans="1:16" ht="13">
      <c r="A304" s="29" t="s">
        <v>411</v>
      </c>
      <c r="B304" s="30" t="s">
        <v>412</v>
      </c>
      <c r="C304" s="28">
        <v>12208236019.32</v>
      </c>
      <c r="D304" s="28">
        <v>13361277300</v>
      </c>
      <c r="E304" s="28">
        <v>12923314900</v>
      </c>
      <c r="F304" s="28"/>
      <c r="G304" s="28">
        <v>-12923314900</v>
      </c>
      <c r="H304" s="28">
        <v>14813476700</v>
      </c>
      <c r="I304" s="28"/>
      <c r="J304" s="28">
        <v>-14813476700</v>
      </c>
      <c r="K304" s="28">
        <v>15232713500</v>
      </c>
      <c r="L304" s="28"/>
      <c r="M304" s="28">
        <v>-15232713500</v>
      </c>
      <c r="N304" s="28">
        <v>15385040635</v>
      </c>
      <c r="O304" s="28"/>
      <c r="P304" s="28">
        <v>-15385040635</v>
      </c>
    </row>
    <row r="305" spans="1:16" ht="13">
      <c r="A305" s="31" t="s">
        <v>413</v>
      </c>
      <c r="B305" s="32" t="s">
        <v>414</v>
      </c>
      <c r="C305" s="28">
        <v>7229701113.4399996</v>
      </c>
      <c r="D305" s="28">
        <v>7893269400.000001</v>
      </c>
      <c r="E305" s="28">
        <v>7364469100</v>
      </c>
      <c r="F305" s="28"/>
      <c r="G305" s="28">
        <v>-7364469100</v>
      </c>
      <c r="H305" s="28">
        <v>9190930000</v>
      </c>
      <c r="I305" s="28"/>
      <c r="J305" s="28">
        <v>-9190930000</v>
      </c>
      <c r="K305" s="28">
        <v>9352367100</v>
      </c>
      <c r="L305" s="28"/>
      <c r="M305" s="28">
        <v>-9352367100</v>
      </c>
      <c r="N305" s="28">
        <v>9445890771</v>
      </c>
      <c r="O305" s="28"/>
      <c r="P305" s="28">
        <v>-9445890771</v>
      </c>
    </row>
    <row r="306" spans="1:16" ht="13">
      <c r="A306" s="33" t="s">
        <v>415</v>
      </c>
      <c r="B306" s="34" t="s">
        <v>414</v>
      </c>
      <c r="C306" s="28">
        <v>7229701113.4399996</v>
      </c>
      <c r="D306" s="28">
        <v>7893269400.000001</v>
      </c>
      <c r="E306" s="28">
        <v>7364469100</v>
      </c>
      <c r="F306" s="28"/>
      <c r="G306" s="28">
        <v>-7364469100</v>
      </c>
      <c r="H306" s="28">
        <v>9190930000</v>
      </c>
      <c r="I306" s="28"/>
      <c r="J306" s="28">
        <v>-9190930000</v>
      </c>
      <c r="K306" s="28">
        <v>9352367100</v>
      </c>
      <c r="L306" s="28"/>
      <c r="M306" s="28">
        <v>-9352367100</v>
      </c>
      <c r="N306" s="28">
        <v>9445890771</v>
      </c>
      <c r="O306" s="28"/>
      <c r="P306" s="28">
        <v>-9445890771</v>
      </c>
    </row>
    <row r="307" spans="1:16" ht="13">
      <c r="A307" s="31" t="s">
        <v>416</v>
      </c>
      <c r="B307" s="32" t="s">
        <v>417</v>
      </c>
      <c r="C307" s="28">
        <v>1191026007.8800001</v>
      </c>
      <c r="D307" s="28">
        <v>1434897700</v>
      </c>
      <c r="E307" s="28">
        <v>1476091800</v>
      </c>
      <c r="F307" s="28"/>
      <c r="G307" s="28">
        <v>-1476091800</v>
      </c>
      <c r="H307" s="28">
        <v>1519275800</v>
      </c>
      <c r="I307" s="28"/>
      <c r="J307" s="28">
        <v>-1519275800</v>
      </c>
      <c r="K307" s="28">
        <v>1525152600</v>
      </c>
      <c r="L307" s="28"/>
      <c r="M307" s="28">
        <v>-1525152600</v>
      </c>
      <c r="N307" s="28">
        <v>1540404126</v>
      </c>
      <c r="O307" s="28"/>
      <c r="P307" s="28">
        <v>-1540404126</v>
      </c>
    </row>
    <row r="308" spans="1:16" ht="13">
      <c r="A308" s="33" t="s">
        <v>418</v>
      </c>
      <c r="B308" s="34" t="s">
        <v>419</v>
      </c>
      <c r="C308" s="28">
        <v>1165214734.3499999</v>
      </c>
      <c r="D308" s="28">
        <v>1407026400</v>
      </c>
      <c r="E308" s="28">
        <v>1447564400</v>
      </c>
      <c r="F308" s="28"/>
      <c r="G308" s="28">
        <v>-1447564400</v>
      </c>
      <c r="H308" s="28">
        <v>1490137500</v>
      </c>
      <c r="I308" s="28"/>
      <c r="J308" s="28">
        <v>-1490137500</v>
      </c>
      <c r="K308" s="28">
        <v>1496435100</v>
      </c>
      <c r="L308" s="28"/>
      <c r="M308" s="28">
        <v>-1496435100</v>
      </c>
      <c r="N308" s="28">
        <v>1511399451</v>
      </c>
      <c r="O308" s="28"/>
      <c r="P308" s="28">
        <v>-1511399451</v>
      </c>
    </row>
    <row r="309" spans="1:16" ht="13">
      <c r="A309" s="33" t="s">
        <v>420</v>
      </c>
      <c r="B309" s="34" t="s">
        <v>421</v>
      </c>
      <c r="C309" s="28">
        <v>25811273.530000001</v>
      </c>
      <c r="D309" s="28">
        <v>27871300</v>
      </c>
      <c r="E309" s="28">
        <v>28527400</v>
      </c>
      <c r="F309" s="28"/>
      <c r="G309" s="28">
        <v>-28527400</v>
      </c>
      <c r="H309" s="28">
        <v>29138300</v>
      </c>
      <c r="I309" s="28"/>
      <c r="J309" s="28">
        <v>-29138300</v>
      </c>
      <c r="K309" s="28">
        <v>28717500</v>
      </c>
      <c r="L309" s="28"/>
      <c r="M309" s="28">
        <v>-28717500</v>
      </c>
      <c r="N309" s="28">
        <v>29004675</v>
      </c>
      <c r="O309" s="28"/>
      <c r="P309" s="28">
        <v>-29004675</v>
      </c>
    </row>
    <row r="310" spans="1:16" ht="13">
      <c r="A310" s="31" t="s">
        <v>422</v>
      </c>
      <c r="B310" s="32" t="s">
        <v>423</v>
      </c>
      <c r="C310" s="28">
        <v>3787508898</v>
      </c>
      <c r="D310" s="28">
        <v>4033110200</v>
      </c>
      <c r="E310" s="28">
        <v>4082754000</v>
      </c>
      <c r="F310" s="28"/>
      <c r="G310" s="28">
        <v>-4082754000</v>
      </c>
      <c r="H310" s="28">
        <v>4103270899.9999995</v>
      </c>
      <c r="I310" s="28"/>
      <c r="J310" s="28">
        <v>-4103270899.9999995</v>
      </c>
      <c r="K310" s="28">
        <v>4355193800</v>
      </c>
      <c r="L310" s="28"/>
      <c r="M310" s="28">
        <v>-4355193800</v>
      </c>
      <c r="N310" s="28">
        <v>4398745738</v>
      </c>
      <c r="O310" s="28"/>
      <c r="P310" s="28">
        <v>-4398745738</v>
      </c>
    </row>
    <row r="311" spans="1:16" ht="13">
      <c r="A311" s="33" t="s">
        <v>424</v>
      </c>
      <c r="B311" s="34" t="s">
        <v>423</v>
      </c>
      <c r="C311" s="28">
        <v>3787508898</v>
      </c>
      <c r="D311" s="28">
        <v>4033110200</v>
      </c>
      <c r="E311" s="28">
        <v>4082754000</v>
      </c>
      <c r="F311" s="28"/>
      <c r="G311" s="28">
        <v>-4082754000</v>
      </c>
      <c r="H311" s="28">
        <v>4103270899.9999995</v>
      </c>
      <c r="I311" s="28"/>
      <c r="J311" s="28">
        <v>-4103270899.9999995</v>
      </c>
      <c r="K311" s="28">
        <v>4355193800</v>
      </c>
      <c r="L311" s="28"/>
      <c r="M311" s="28">
        <v>-4355193800</v>
      </c>
      <c r="N311" s="28">
        <v>4398745738</v>
      </c>
      <c r="O311" s="28"/>
      <c r="P311" s="28">
        <v>-4398745738</v>
      </c>
    </row>
  </sheetData>
  <pageMargins left="0.78740157480314965" right="0.78740157480314965" top="1.1417322834645669" bottom="0.62992125984251968" header="0.47244094488188981" footer="0.15748031496062992"/>
  <pageSetup paperSize="8" fitToHeight="0" orientation="landscape" r:id="rId1"/>
  <headerFooter>
    <oddHeader xml:space="preserve">&amp;L&amp;G
</oddHeader>
    <oddFooter>&amp;L&amp;7Druckdatum: &amp;D&amp;R&amp;7Seite &amp;P von &amp;N</oddFooter>
  </headerFooter>
  <customProperties>
    <customPr name="_pios_id" r:id="rId2"/>
  </customProperties>
  <drawing r:id="rId3"/>
  <legacyDrawingHF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432910-69A8-43CD-9F5A-85E8D3E7C937}">
  <sheetPr>
    <outlinePr summaryBelow="0"/>
    <pageSetUpPr fitToPage="1"/>
  </sheetPr>
  <dimension ref="A1:P302"/>
  <sheetViews>
    <sheetView zoomScaleNormal="100" workbookViewId="0">
      <pane ySplit="5" topLeftCell="A138" activePane="bottomLeft" state="frozen"/>
      <selection pane="bottomLeft"/>
    </sheetView>
  </sheetViews>
  <sheetFormatPr baseColWidth="10" defaultColWidth="10.33203125" defaultRowHeight="12.75" customHeight="1"/>
  <cols>
    <col min="1" max="1" width="19.33203125" style="21" bestFit="1" customWidth="1"/>
    <col min="2" max="2" width="49.5" style="21" bestFit="1" customWidth="1"/>
    <col min="3" max="3" width="11.1640625" style="21" bestFit="1" customWidth="1"/>
    <col min="4" max="4" width="13.1640625" style="21" bestFit="1" customWidth="1"/>
    <col min="5" max="5" width="11.1640625" style="21" bestFit="1" customWidth="1"/>
    <col min="6" max="6" width="13.1640625" style="21" bestFit="1" customWidth="1"/>
    <col min="7" max="7" width="14.6640625" style="21" bestFit="1" customWidth="1"/>
    <col min="8" max="9" width="11.1640625" style="21" bestFit="1" customWidth="1"/>
    <col min="10" max="10" width="11.83203125" style="21" bestFit="1" customWidth="1"/>
    <col min="11" max="12" width="11.1640625" style="21" bestFit="1" customWidth="1"/>
    <col min="13" max="13" width="11.83203125" style="21" bestFit="1" customWidth="1"/>
    <col min="14" max="14" width="16.83203125" style="21" bestFit="1" customWidth="1"/>
    <col min="15" max="15" width="11.1640625" style="21" bestFit="1" customWidth="1"/>
    <col min="16" max="16" width="13.6640625" style="21" bestFit="1" customWidth="1"/>
    <col min="17" max="24" width="10.83203125" style="21" customWidth="1"/>
    <col min="25" max="16384" width="10.33203125" style="21"/>
  </cols>
  <sheetData>
    <row r="1" spans="1:16" ht="15" customHeight="1">
      <c r="A1" s="19" t="str">
        <f>[1]Hilfstabelle!H37</f>
        <v>Voranschlag - Finanzplan nach Aufgabengebieten (min)</v>
      </c>
      <c r="B1" s="20"/>
      <c r="C1" s="20"/>
      <c r="D1" s="20"/>
      <c r="E1" s="20"/>
      <c r="F1" s="20"/>
      <c r="G1" s="20"/>
      <c r="H1" s="20"/>
      <c r="I1" s="20"/>
    </row>
    <row r="2" spans="1:16" ht="15" customHeight="1">
      <c r="A2" s="22" t="str">
        <f>[1]Hilfstabelle!H38</f>
        <v/>
      </c>
      <c r="H2" s="20"/>
      <c r="I2" s="20"/>
    </row>
    <row r="3" spans="1:16" ht="12.75" customHeight="1">
      <c r="A3" s="23"/>
      <c r="B3" s="20"/>
      <c r="C3" s="20"/>
      <c r="D3" s="20"/>
      <c r="E3" s="20"/>
      <c r="F3" s="20"/>
      <c r="G3" s="20"/>
      <c r="H3" s="20"/>
      <c r="I3" s="20"/>
    </row>
    <row r="4" spans="1:16" ht="42">
      <c r="A4" s="24" t="s">
        <v>26</v>
      </c>
      <c r="B4" s="24" t="s">
        <v>26</v>
      </c>
      <c r="C4" s="25" t="s">
        <v>481</v>
      </c>
      <c r="D4" s="25" t="s">
        <v>468</v>
      </c>
      <c r="E4" s="25" t="s">
        <v>462</v>
      </c>
      <c r="F4" s="25" t="s">
        <v>482</v>
      </c>
      <c r="G4" s="25" t="s">
        <v>483</v>
      </c>
      <c r="H4" s="25" t="s">
        <v>469</v>
      </c>
      <c r="I4" s="25" t="s">
        <v>463</v>
      </c>
      <c r="J4" s="25" t="s">
        <v>470</v>
      </c>
      <c r="K4" s="25" t="s">
        <v>484</v>
      </c>
      <c r="L4" s="25" t="s">
        <v>471</v>
      </c>
      <c r="M4" s="25" t="s">
        <v>485</v>
      </c>
      <c r="N4" s="25" t="s">
        <v>486</v>
      </c>
      <c r="O4" s="25" t="s">
        <v>487</v>
      </c>
      <c r="P4" s="25" t="s">
        <v>488</v>
      </c>
    </row>
    <row r="5" spans="1:16" ht="14">
      <c r="A5" s="24" t="s">
        <v>27</v>
      </c>
      <c r="B5" s="24" t="s">
        <v>26</v>
      </c>
      <c r="C5" s="25" t="s">
        <v>28</v>
      </c>
      <c r="D5" s="25" t="s">
        <v>28</v>
      </c>
      <c r="E5" s="25" t="s">
        <v>28</v>
      </c>
      <c r="F5" s="25" t="s">
        <v>28</v>
      </c>
      <c r="G5" s="25" t="s">
        <v>28</v>
      </c>
      <c r="H5" s="25" t="s">
        <v>28</v>
      </c>
      <c r="I5" s="25" t="s">
        <v>28</v>
      </c>
      <c r="J5" s="25" t="s">
        <v>28</v>
      </c>
      <c r="K5" s="25" t="s">
        <v>28</v>
      </c>
      <c r="L5" s="25" t="s">
        <v>28</v>
      </c>
      <c r="M5" s="25" t="s">
        <v>28</v>
      </c>
      <c r="N5" s="25" t="s">
        <v>28</v>
      </c>
      <c r="O5" s="25" t="s">
        <v>28</v>
      </c>
      <c r="P5" s="25" t="s">
        <v>28</v>
      </c>
    </row>
    <row r="6" spans="1:16" ht="13">
      <c r="A6" s="26" t="s">
        <v>29</v>
      </c>
      <c r="B6" s="27" t="s">
        <v>30</v>
      </c>
      <c r="C6" s="28">
        <v>80896989386.729996</v>
      </c>
      <c r="D6" s="28">
        <v>86172508500</v>
      </c>
      <c r="E6" s="28">
        <v>83716100200</v>
      </c>
      <c r="F6" s="28">
        <v>89691796100</v>
      </c>
      <c r="G6" s="28">
        <v>5975695900</v>
      </c>
      <c r="H6" s="28">
        <v>87499115000</v>
      </c>
      <c r="I6" s="28">
        <v>89430348400</v>
      </c>
      <c r="J6" s="28">
        <v>1931233400</v>
      </c>
      <c r="K6" s="28">
        <v>89537137100</v>
      </c>
      <c r="L6" s="28">
        <v>92988148500</v>
      </c>
      <c r="M6" s="28">
        <v>3451011400</v>
      </c>
      <c r="N6" s="28">
        <v>90432508471</v>
      </c>
      <c r="O6" s="28">
        <v>91390396800</v>
      </c>
      <c r="P6" s="28">
        <v>957888329</v>
      </c>
    </row>
    <row r="7" spans="1:16" ht="13">
      <c r="A7" s="29" t="s">
        <v>31</v>
      </c>
      <c r="B7" s="30" t="s">
        <v>32</v>
      </c>
      <c r="C7" s="28">
        <v>3343537476.1343799</v>
      </c>
      <c r="D7" s="28">
        <v>3487580243.7490001</v>
      </c>
      <c r="E7" s="28">
        <v>3432758540.8150001</v>
      </c>
      <c r="F7" s="28">
        <v>3611028891.526</v>
      </c>
      <c r="G7" s="28">
        <v>178270350.711</v>
      </c>
      <c r="H7" s="28">
        <v>3416533024.2010002</v>
      </c>
      <c r="I7" s="28">
        <v>3543500289.454</v>
      </c>
      <c r="J7" s="28">
        <v>126967265.25300001</v>
      </c>
      <c r="K7" s="28">
        <v>3413031938.0029998</v>
      </c>
      <c r="L7" s="28">
        <v>3509178026.007</v>
      </c>
      <c r="M7" s="28">
        <v>96146088.003999993</v>
      </c>
      <c r="N7" s="28">
        <v>3447162257.3830299</v>
      </c>
      <c r="O7" s="28">
        <v>3521159818.5500002</v>
      </c>
      <c r="P7" s="28">
        <v>73997561.16697</v>
      </c>
    </row>
    <row r="8" spans="1:16" ht="13">
      <c r="A8" s="31" t="s">
        <v>33</v>
      </c>
      <c r="B8" s="32" t="s">
        <v>34</v>
      </c>
      <c r="C8" s="28">
        <v>343373677.43643999</v>
      </c>
      <c r="D8" s="28">
        <v>375190982.60600001</v>
      </c>
      <c r="E8" s="28">
        <v>378270585.01999998</v>
      </c>
      <c r="F8" s="28">
        <v>369497532.94999999</v>
      </c>
      <c r="G8" s="28">
        <v>-8773052.0700000003</v>
      </c>
      <c r="H8" s="28">
        <v>377379167.97899997</v>
      </c>
      <c r="I8" s="28">
        <v>365138402.10000002</v>
      </c>
      <c r="J8" s="28">
        <v>-12240765.879000001</v>
      </c>
      <c r="K8" s="28">
        <v>378573812.963</v>
      </c>
      <c r="L8" s="28">
        <v>366150362.20999998</v>
      </c>
      <c r="M8" s="28">
        <v>-12423450.753</v>
      </c>
      <c r="N8" s="28">
        <v>382359551.09263003</v>
      </c>
      <c r="O8" s="28">
        <v>369663346.98799998</v>
      </c>
      <c r="P8" s="28">
        <v>-12696204.104630001</v>
      </c>
    </row>
    <row r="9" spans="1:16" ht="13">
      <c r="A9" s="33" t="s">
        <v>35</v>
      </c>
      <c r="B9" s="34" t="s">
        <v>36</v>
      </c>
      <c r="C9" s="28">
        <v>136279373.06775999</v>
      </c>
      <c r="D9" s="28">
        <v>144526817.22299999</v>
      </c>
      <c r="E9" s="28">
        <v>144503928.92500001</v>
      </c>
      <c r="F9" s="28">
        <v>150122937.85100001</v>
      </c>
      <c r="G9" s="28">
        <v>5619008.926</v>
      </c>
      <c r="H9" s="28">
        <v>143245419.91299999</v>
      </c>
      <c r="I9" s="28">
        <v>145281373.56</v>
      </c>
      <c r="J9" s="28">
        <v>2035953.6470000001</v>
      </c>
      <c r="K9" s="28">
        <v>144017558.266</v>
      </c>
      <c r="L9" s="28">
        <v>144868284.07300001</v>
      </c>
      <c r="M9" s="28">
        <v>850725.80700000003</v>
      </c>
      <c r="N9" s="28">
        <v>145457733.84865999</v>
      </c>
      <c r="O9" s="28">
        <v>145694796.38999999</v>
      </c>
      <c r="P9" s="28">
        <v>237062.54134</v>
      </c>
    </row>
    <row r="10" spans="1:16" ht="13">
      <c r="A10" s="33" t="s">
        <v>37</v>
      </c>
      <c r="B10" s="34" t="s">
        <v>38</v>
      </c>
      <c r="C10" s="28">
        <v>9943522.3438399993</v>
      </c>
      <c r="D10" s="28">
        <v>12422413.562000001</v>
      </c>
      <c r="E10" s="28">
        <v>12531921.324999999</v>
      </c>
      <c r="F10" s="28">
        <v>12269459.213</v>
      </c>
      <c r="G10" s="28">
        <v>-262462.11200000002</v>
      </c>
      <c r="H10" s="28">
        <v>12638095.484999999</v>
      </c>
      <c r="I10" s="28">
        <v>12379932.892000001</v>
      </c>
      <c r="J10" s="28">
        <v>-258162.59299999999</v>
      </c>
      <c r="K10" s="28">
        <v>12752575.948000001</v>
      </c>
      <c r="L10" s="28">
        <v>12495195.738</v>
      </c>
      <c r="M10" s="28">
        <v>-257380.21</v>
      </c>
      <c r="N10" s="28">
        <v>12880101.70748</v>
      </c>
      <c r="O10" s="28">
        <v>12621874.085999999</v>
      </c>
      <c r="P10" s="28">
        <v>-258227.62148</v>
      </c>
    </row>
    <row r="11" spans="1:16" ht="13">
      <c r="A11" s="33" t="s">
        <v>39</v>
      </c>
      <c r="B11" s="34" t="s">
        <v>40</v>
      </c>
      <c r="C11" s="28">
        <v>61562752.765759997</v>
      </c>
      <c r="D11" s="28">
        <v>63516955.153999999</v>
      </c>
      <c r="E11" s="28">
        <v>64063848.299999997</v>
      </c>
      <c r="F11" s="28">
        <v>62198249.136</v>
      </c>
      <c r="G11" s="28">
        <v>-1865599.1640000001</v>
      </c>
      <c r="H11" s="28">
        <v>64043672.800999999</v>
      </c>
      <c r="I11" s="28">
        <v>62444354.359999999</v>
      </c>
      <c r="J11" s="28">
        <v>-1599318.4410000001</v>
      </c>
      <c r="K11" s="28">
        <v>63368935.728</v>
      </c>
      <c r="L11" s="28">
        <v>61831691.758000001</v>
      </c>
      <c r="M11" s="28">
        <v>-1537243.97</v>
      </c>
      <c r="N11" s="28">
        <v>64002625.085280001</v>
      </c>
      <c r="O11" s="28">
        <v>62813763.026000001</v>
      </c>
      <c r="P11" s="28">
        <v>-1188862.0592799999</v>
      </c>
    </row>
    <row r="12" spans="1:16" ht="13">
      <c r="A12" s="33" t="s">
        <v>41</v>
      </c>
      <c r="B12" s="34" t="s">
        <v>42</v>
      </c>
      <c r="C12" s="28">
        <v>135588029.25907999</v>
      </c>
      <c r="D12" s="28">
        <v>154724796.667</v>
      </c>
      <c r="E12" s="28">
        <v>157170886.47</v>
      </c>
      <c r="F12" s="28">
        <v>144906886.75</v>
      </c>
      <c r="G12" s="28">
        <v>-12263999.720000001</v>
      </c>
      <c r="H12" s="28">
        <v>157451979.78</v>
      </c>
      <c r="I12" s="28">
        <v>145032741.28799999</v>
      </c>
      <c r="J12" s="28">
        <v>-12419238.492000001</v>
      </c>
      <c r="K12" s="28">
        <v>158434743.021</v>
      </c>
      <c r="L12" s="28">
        <v>146955190.641</v>
      </c>
      <c r="M12" s="28">
        <v>-11479552.380000001</v>
      </c>
      <c r="N12" s="28">
        <v>160019090.45120999</v>
      </c>
      <c r="O12" s="28">
        <v>148532913.486</v>
      </c>
      <c r="P12" s="28">
        <v>-11486176.96521</v>
      </c>
    </row>
    <row r="13" spans="1:16" ht="13">
      <c r="A13" s="31" t="s">
        <v>43</v>
      </c>
      <c r="B13" s="32" t="s">
        <v>44</v>
      </c>
      <c r="C13" s="28">
        <v>593770742.66152</v>
      </c>
      <c r="D13" s="28">
        <v>623316734.77100003</v>
      </c>
      <c r="E13" s="28">
        <v>608361378.50999999</v>
      </c>
      <c r="F13" s="28">
        <v>640401601.59500003</v>
      </c>
      <c r="G13" s="28">
        <v>32040223.085000001</v>
      </c>
      <c r="H13" s="28">
        <v>603117906.77999997</v>
      </c>
      <c r="I13" s="28">
        <v>611132789.22599995</v>
      </c>
      <c r="J13" s="28">
        <v>8014882.4460000005</v>
      </c>
      <c r="K13" s="28">
        <v>600222662.03900003</v>
      </c>
      <c r="L13" s="28">
        <v>593933397.29799998</v>
      </c>
      <c r="M13" s="28">
        <v>-6289264.7410000004</v>
      </c>
      <c r="N13" s="28">
        <v>606224888.65938997</v>
      </c>
      <c r="O13" s="28">
        <v>606998860.99600005</v>
      </c>
      <c r="P13" s="28">
        <v>773972.33661</v>
      </c>
    </row>
    <row r="14" spans="1:16" ht="13">
      <c r="A14" s="33" t="s">
        <v>45</v>
      </c>
      <c r="B14" s="34" t="s">
        <v>46</v>
      </c>
      <c r="C14" s="28">
        <v>593770742.66152</v>
      </c>
      <c r="D14" s="28">
        <v>623316734.77100003</v>
      </c>
      <c r="E14" s="28">
        <v>608361378.50999999</v>
      </c>
      <c r="F14" s="28">
        <v>640401601.59500003</v>
      </c>
      <c r="G14" s="28">
        <v>32040223.085000001</v>
      </c>
      <c r="H14" s="28">
        <v>603117906.77999997</v>
      </c>
      <c r="I14" s="28">
        <v>611132789.22599995</v>
      </c>
      <c r="J14" s="28">
        <v>8014882.4460000005</v>
      </c>
      <c r="K14" s="28">
        <v>600222662.03900003</v>
      </c>
      <c r="L14" s="28">
        <v>593933397.29799998</v>
      </c>
      <c r="M14" s="28">
        <v>-6289264.7410000004</v>
      </c>
      <c r="N14" s="28">
        <v>606224888.65938997</v>
      </c>
      <c r="O14" s="28">
        <v>606998860.99600005</v>
      </c>
      <c r="P14" s="28">
        <v>773972.33661</v>
      </c>
    </row>
    <row r="15" spans="1:16" ht="13">
      <c r="A15" s="31" t="s">
        <v>47</v>
      </c>
      <c r="B15" s="32" t="s">
        <v>48</v>
      </c>
      <c r="C15" s="28">
        <v>116024122.77264</v>
      </c>
      <c r="D15" s="28">
        <v>222111840.491</v>
      </c>
      <c r="E15" s="28">
        <v>183751359.655</v>
      </c>
      <c r="F15" s="28">
        <v>195508859.63600001</v>
      </c>
      <c r="G15" s="28">
        <v>11757499.981000001</v>
      </c>
      <c r="H15" s="28">
        <v>181928859.92699999</v>
      </c>
      <c r="I15" s="28">
        <v>204334366.38999999</v>
      </c>
      <c r="J15" s="28">
        <v>22405506.463</v>
      </c>
      <c r="K15" s="28">
        <v>223798169.625</v>
      </c>
      <c r="L15" s="28">
        <v>232992657.28799999</v>
      </c>
      <c r="M15" s="28">
        <v>9194487.6630000006</v>
      </c>
      <c r="N15" s="28">
        <v>226036151.32124999</v>
      </c>
      <c r="O15" s="28">
        <v>237786469.495</v>
      </c>
      <c r="P15" s="28">
        <v>11750318.17375</v>
      </c>
    </row>
    <row r="16" spans="1:16" ht="13">
      <c r="A16" s="33" t="s">
        <v>49</v>
      </c>
      <c r="B16" s="34" t="s">
        <v>50</v>
      </c>
      <c r="C16" s="28">
        <v>53450312.954159997</v>
      </c>
      <c r="D16" s="28">
        <v>61088928.329999998</v>
      </c>
      <c r="E16" s="28">
        <v>60957066.780000001</v>
      </c>
      <c r="F16" s="28">
        <v>66439148.453000002</v>
      </c>
      <c r="G16" s="28">
        <v>5482081.6730000004</v>
      </c>
      <c r="H16" s="28">
        <v>58998340.277999997</v>
      </c>
      <c r="I16" s="28">
        <v>60172065.446000002</v>
      </c>
      <c r="J16" s="28">
        <v>1173725.1680000001</v>
      </c>
      <c r="K16" s="28">
        <v>59119092.468000002</v>
      </c>
      <c r="L16" s="28">
        <v>60574131.963</v>
      </c>
      <c r="M16" s="28">
        <v>1455039.4950000001</v>
      </c>
      <c r="N16" s="28">
        <v>59710283.392679997</v>
      </c>
      <c r="O16" s="28">
        <v>60890351.660999998</v>
      </c>
      <c r="P16" s="28">
        <v>1180068.26832</v>
      </c>
    </row>
    <row r="17" spans="1:16" ht="13">
      <c r="A17" s="33" t="s">
        <v>51</v>
      </c>
      <c r="B17" s="34" t="s">
        <v>52</v>
      </c>
      <c r="C17" s="28">
        <v>30490481.06904</v>
      </c>
      <c r="D17" s="28">
        <v>33546365.429000001</v>
      </c>
      <c r="E17" s="28">
        <v>34279268.240000002</v>
      </c>
      <c r="F17" s="28">
        <v>32760126.142999999</v>
      </c>
      <c r="G17" s="28">
        <v>-1519142.0970000001</v>
      </c>
      <c r="H17" s="28">
        <v>34898849.526000001</v>
      </c>
      <c r="I17" s="28">
        <v>33881377.828000002</v>
      </c>
      <c r="J17" s="28">
        <v>-1017471.698</v>
      </c>
      <c r="K17" s="28">
        <v>34588376.5</v>
      </c>
      <c r="L17" s="28">
        <v>33464603.451000001</v>
      </c>
      <c r="M17" s="28">
        <v>-1123773.0490000001</v>
      </c>
      <c r="N17" s="28">
        <v>34934260.265000001</v>
      </c>
      <c r="O17" s="28">
        <v>35016458.556000002</v>
      </c>
      <c r="P17" s="28">
        <v>82198.290999999997</v>
      </c>
    </row>
    <row r="18" spans="1:16" ht="13">
      <c r="A18" s="33" t="s">
        <v>53</v>
      </c>
      <c r="B18" s="34" t="s">
        <v>54</v>
      </c>
      <c r="C18" s="28">
        <v>32083328.749439999</v>
      </c>
      <c r="D18" s="28">
        <v>127476546.73199999</v>
      </c>
      <c r="E18" s="28">
        <v>88515024.635000005</v>
      </c>
      <c r="F18" s="28">
        <v>96309585.040000007</v>
      </c>
      <c r="G18" s="28">
        <v>7794560.4050000003</v>
      </c>
      <c r="H18" s="28">
        <v>88031670.122999996</v>
      </c>
      <c r="I18" s="28">
        <v>110280923.116</v>
      </c>
      <c r="J18" s="28">
        <v>22249252.993000001</v>
      </c>
      <c r="K18" s="28">
        <v>130090700.65700002</v>
      </c>
      <c r="L18" s="28">
        <v>138953921.87400001</v>
      </c>
      <c r="M18" s="28">
        <v>8863221.2170000002</v>
      </c>
      <c r="N18" s="28">
        <v>131391607.66357</v>
      </c>
      <c r="O18" s="28">
        <v>141879659.278</v>
      </c>
      <c r="P18" s="28">
        <v>10488051.614429999</v>
      </c>
    </row>
    <row r="19" spans="1:16" ht="13">
      <c r="A19" s="31" t="s">
        <v>55</v>
      </c>
      <c r="B19" s="32" t="s">
        <v>56</v>
      </c>
      <c r="C19" s="28">
        <v>1583854389.3883801</v>
      </c>
      <c r="D19" s="28">
        <v>1490142975.431</v>
      </c>
      <c r="E19" s="28">
        <v>1494849131.665</v>
      </c>
      <c r="F19" s="28">
        <v>1624428699.569</v>
      </c>
      <c r="G19" s="28">
        <v>129579567.904</v>
      </c>
      <c r="H19" s="28">
        <v>1492351281.4189999</v>
      </c>
      <c r="I19" s="28">
        <v>1587311014.8859999</v>
      </c>
      <c r="J19" s="28">
        <v>94959733.466999993</v>
      </c>
      <c r="K19" s="28">
        <v>1460723623.5739999</v>
      </c>
      <c r="L19" s="28">
        <v>1556758493.5969999</v>
      </c>
      <c r="M19" s="28">
        <v>96034870.023000002</v>
      </c>
      <c r="N19" s="28">
        <v>1475330859.8097401</v>
      </c>
      <c r="O19" s="28">
        <v>1549436712.336</v>
      </c>
      <c r="P19" s="28">
        <v>74105852.526260003</v>
      </c>
    </row>
    <row r="20" spans="1:16" ht="13">
      <c r="A20" s="33" t="s">
        <v>57</v>
      </c>
      <c r="B20" s="34" t="s">
        <v>58</v>
      </c>
      <c r="C20" s="28">
        <v>13928763.995519999</v>
      </c>
      <c r="D20" s="28">
        <v>16154008.764</v>
      </c>
      <c r="E20" s="28">
        <v>16702813.925000001</v>
      </c>
      <c r="F20" s="28">
        <v>16199883.99</v>
      </c>
      <c r="G20" s="28">
        <v>-502929.935</v>
      </c>
      <c r="H20" s="28">
        <v>16837474.965</v>
      </c>
      <c r="I20" s="28">
        <v>16336767.418</v>
      </c>
      <c r="J20" s="28">
        <v>-500707.54700000002</v>
      </c>
      <c r="K20" s="28">
        <v>17162187.267000001</v>
      </c>
      <c r="L20" s="28">
        <v>16660532.914999999</v>
      </c>
      <c r="M20" s="28">
        <v>-501654.35200000001</v>
      </c>
      <c r="N20" s="28">
        <v>17333809.139669999</v>
      </c>
      <c r="O20" s="28">
        <v>16840749.004999999</v>
      </c>
      <c r="P20" s="28">
        <v>-493060.13467</v>
      </c>
    </row>
    <row r="21" spans="1:16" ht="13">
      <c r="A21" s="33" t="s">
        <v>59</v>
      </c>
      <c r="B21" s="34" t="s">
        <v>60</v>
      </c>
      <c r="C21" s="28">
        <v>835836961.05481994</v>
      </c>
      <c r="D21" s="28">
        <v>730530610.19000006</v>
      </c>
      <c r="E21" s="28">
        <v>720544304.83000004</v>
      </c>
      <c r="F21" s="28">
        <v>850008310.71899998</v>
      </c>
      <c r="G21" s="28">
        <v>129464005.88899998</v>
      </c>
      <c r="H21" s="28">
        <v>716684818.81400001</v>
      </c>
      <c r="I21" s="28">
        <v>808070846.40400004</v>
      </c>
      <c r="J21" s="28">
        <v>91386027.590000004</v>
      </c>
      <c r="K21" s="28">
        <v>712462866.88199997</v>
      </c>
      <c r="L21" s="28">
        <v>804707533.50399995</v>
      </c>
      <c r="M21" s="28">
        <v>92244666.621999994</v>
      </c>
      <c r="N21" s="28">
        <v>719587495.55081999</v>
      </c>
      <c r="O21" s="28">
        <v>787886137.24199998</v>
      </c>
      <c r="P21" s="28">
        <v>68298641.691180006</v>
      </c>
    </row>
    <row r="22" spans="1:16" ht="13">
      <c r="A22" s="33" t="s">
        <v>61</v>
      </c>
      <c r="B22" s="34" t="s">
        <v>62</v>
      </c>
      <c r="C22" s="28">
        <v>719550785.09456003</v>
      </c>
      <c r="D22" s="28">
        <v>728571865.87699997</v>
      </c>
      <c r="E22" s="28">
        <v>742669979.90999997</v>
      </c>
      <c r="F22" s="28">
        <v>743430306.72300005</v>
      </c>
      <c r="G22" s="28">
        <v>760326.81299999997</v>
      </c>
      <c r="H22" s="28">
        <v>743727625.75300002</v>
      </c>
      <c r="I22" s="28">
        <v>747765888.85800004</v>
      </c>
      <c r="J22" s="28">
        <v>4038263.105</v>
      </c>
      <c r="K22" s="28">
        <v>715869944.15900004</v>
      </c>
      <c r="L22" s="28">
        <v>720041408.37199998</v>
      </c>
      <c r="M22" s="28">
        <v>4171464.213</v>
      </c>
      <c r="N22" s="28">
        <v>723028643.60058999</v>
      </c>
      <c r="O22" s="28">
        <v>729254731.96599996</v>
      </c>
      <c r="P22" s="28">
        <v>6226088.3654100001</v>
      </c>
    </row>
    <row r="23" spans="1:16" ht="13">
      <c r="A23" s="33" t="s">
        <v>63</v>
      </c>
      <c r="B23" s="34" t="s">
        <v>64</v>
      </c>
      <c r="C23" s="28">
        <v>14537879.243480001</v>
      </c>
      <c r="D23" s="28">
        <v>14886490.6</v>
      </c>
      <c r="E23" s="28">
        <v>14932033</v>
      </c>
      <c r="F23" s="28">
        <v>14790198.137</v>
      </c>
      <c r="G23" s="28">
        <v>-141834.86300000001</v>
      </c>
      <c r="H23" s="28">
        <v>15101361.887</v>
      </c>
      <c r="I23" s="28">
        <v>15137512.206</v>
      </c>
      <c r="J23" s="28">
        <v>36150.319000000003</v>
      </c>
      <c r="K23" s="28">
        <v>15228625.266000001</v>
      </c>
      <c r="L23" s="28">
        <v>15349018.806</v>
      </c>
      <c r="M23" s="28">
        <v>120393.54</v>
      </c>
      <c r="N23" s="28">
        <v>15380911.51866</v>
      </c>
      <c r="O23" s="28">
        <v>15455094.123</v>
      </c>
      <c r="P23" s="28">
        <v>74182.604340000005</v>
      </c>
    </row>
    <row r="24" spans="1:16" ht="13">
      <c r="A24" s="31" t="s">
        <v>65</v>
      </c>
      <c r="B24" s="32" t="s">
        <v>66</v>
      </c>
      <c r="C24" s="28">
        <v>345906315.02258003</v>
      </c>
      <c r="D24" s="28">
        <v>363839553.95700002</v>
      </c>
      <c r="E24" s="28">
        <v>356730707.48000002</v>
      </c>
      <c r="F24" s="28">
        <v>356622996.13599998</v>
      </c>
      <c r="G24" s="28">
        <v>-107711.344</v>
      </c>
      <c r="H24" s="28">
        <v>348814563.32099998</v>
      </c>
      <c r="I24" s="28">
        <v>350196626.97600001</v>
      </c>
      <c r="J24" s="28">
        <v>1382063.655</v>
      </c>
      <c r="K24" s="28">
        <v>338017887.08399999</v>
      </c>
      <c r="L24" s="28">
        <v>343126483.03600001</v>
      </c>
      <c r="M24" s="28">
        <v>5108595.9519999996</v>
      </c>
      <c r="N24" s="28">
        <v>341398065.95484</v>
      </c>
      <c r="O24" s="28">
        <v>339589408.25599998</v>
      </c>
      <c r="P24" s="28">
        <v>-1808657.69884</v>
      </c>
    </row>
    <row r="25" spans="1:16" ht="13">
      <c r="A25" s="33" t="s">
        <v>67</v>
      </c>
      <c r="B25" s="34" t="s">
        <v>68</v>
      </c>
      <c r="C25" s="28">
        <v>156612450.95914</v>
      </c>
      <c r="D25" s="28">
        <v>157235529.634</v>
      </c>
      <c r="E25" s="28">
        <v>154901474.16999999</v>
      </c>
      <c r="F25" s="28">
        <v>153277292.08899999</v>
      </c>
      <c r="G25" s="28">
        <v>-1624182.081</v>
      </c>
      <c r="H25" s="28">
        <v>151375195.06600001</v>
      </c>
      <c r="I25" s="28">
        <v>150085776.574</v>
      </c>
      <c r="J25" s="28">
        <v>-1289418.4920000001</v>
      </c>
      <c r="K25" s="28">
        <v>148173555.69800001</v>
      </c>
      <c r="L25" s="28">
        <v>147126551.16100001</v>
      </c>
      <c r="M25" s="28">
        <v>-1047004.537</v>
      </c>
      <c r="N25" s="28">
        <v>149655291.25498</v>
      </c>
      <c r="O25" s="28">
        <v>144802150.36700001</v>
      </c>
      <c r="P25" s="28">
        <v>-4853140.8879800001</v>
      </c>
    </row>
    <row r="26" spans="1:16" ht="13">
      <c r="A26" s="33" t="s">
        <v>69</v>
      </c>
      <c r="B26" s="34" t="s">
        <v>70</v>
      </c>
      <c r="C26" s="28">
        <v>113862715.62864</v>
      </c>
      <c r="D26" s="28">
        <v>124133953.86900002</v>
      </c>
      <c r="E26" s="28">
        <v>119126933.69499999</v>
      </c>
      <c r="F26" s="28">
        <v>119571012.39100002</v>
      </c>
      <c r="G26" s="28">
        <v>444078.696</v>
      </c>
      <c r="H26" s="28">
        <v>115433382.26700002</v>
      </c>
      <c r="I26" s="28">
        <v>116099734.484</v>
      </c>
      <c r="J26" s="28">
        <v>666352.21699999995</v>
      </c>
      <c r="K26" s="28">
        <v>112146373.02</v>
      </c>
      <c r="L26" s="28">
        <v>112904682.744</v>
      </c>
      <c r="M26" s="28">
        <v>758309.72400000005</v>
      </c>
      <c r="N26" s="28">
        <v>113267836.7502</v>
      </c>
      <c r="O26" s="28">
        <v>110535697.54700001</v>
      </c>
      <c r="P26" s="28">
        <v>-2732139.2031999999</v>
      </c>
    </row>
    <row r="27" spans="1:16" ht="13">
      <c r="A27" s="33" t="s">
        <v>71</v>
      </c>
      <c r="B27" s="34" t="s">
        <v>72</v>
      </c>
      <c r="C27" s="28">
        <v>75431148.434799999</v>
      </c>
      <c r="D27" s="28">
        <v>82470070.453999996</v>
      </c>
      <c r="E27" s="28">
        <v>82702299.614999995</v>
      </c>
      <c r="F27" s="28">
        <v>83774691.656000003</v>
      </c>
      <c r="G27" s="28">
        <v>1072392.041</v>
      </c>
      <c r="H27" s="28">
        <v>82005985.988000005</v>
      </c>
      <c r="I27" s="28">
        <v>84011115.917999998</v>
      </c>
      <c r="J27" s="28">
        <v>2005129.93</v>
      </c>
      <c r="K27" s="28">
        <v>77697958.365999997</v>
      </c>
      <c r="L27" s="28">
        <v>83095249.130999997</v>
      </c>
      <c r="M27" s="28">
        <v>5397290.7649999997</v>
      </c>
      <c r="N27" s="28">
        <v>78474937.949660003</v>
      </c>
      <c r="O27" s="28">
        <v>84251560.341999993</v>
      </c>
      <c r="P27" s="28">
        <v>5776622.3923399998</v>
      </c>
    </row>
    <row r="28" spans="1:16" ht="13">
      <c r="A28" s="31" t="s">
        <v>73</v>
      </c>
      <c r="B28" s="32" t="s">
        <v>74</v>
      </c>
      <c r="C28" s="28">
        <v>102129549.53015999</v>
      </c>
      <c r="D28" s="28">
        <v>114397469.32799999</v>
      </c>
      <c r="E28" s="28">
        <v>111450716.84999999</v>
      </c>
      <c r="F28" s="28">
        <v>117198788.874</v>
      </c>
      <c r="G28" s="28">
        <v>5748072.0240000002</v>
      </c>
      <c r="H28" s="28">
        <v>107956850.338</v>
      </c>
      <c r="I28" s="28">
        <v>115457873.63600001</v>
      </c>
      <c r="J28" s="28">
        <v>7501023.2980000004</v>
      </c>
      <c r="K28" s="28">
        <v>105244272.34299999</v>
      </c>
      <c r="L28" s="28">
        <v>106337929.87199999</v>
      </c>
      <c r="M28" s="28">
        <v>1093657.5290000001</v>
      </c>
      <c r="N28" s="28">
        <v>106296715.06643</v>
      </c>
      <c r="O28" s="28">
        <v>104863697.112</v>
      </c>
      <c r="P28" s="28">
        <v>-1433017.9544299999</v>
      </c>
    </row>
    <row r="29" spans="1:16" ht="13">
      <c r="A29" s="33" t="s">
        <v>75</v>
      </c>
      <c r="B29" s="34" t="s">
        <v>74</v>
      </c>
      <c r="C29" s="28">
        <v>102129549.53015999</v>
      </c>
      <c r="D29" s="28">
        <v>114397469.32799999</v>
      </c>
      <c r="E29" s="28">
        <v>111450716.84999999</v>
      </c>
      <c r="F29" s="28">
        <v>117198788.874</v>
      </c>
      <c r="G29" s="28">
        <v>5748072.0240000002</v>
      </c>
      <c r="H29" s="28">
        <v>107956850.338</v>
      </c>
      <c r="I29" s="28">
        <v>115457873.63600001</v>
      </c>
      <c r="J29" s="28">
        <v>7501023.2980000004</v>
      </c>
      <c r="K29" s="28">
        <v>105244272.34299999</v>
      </c>
      <c r="L29" s="28">
        <v>106337929.87199999</v>
      </c>
      <c r="M29" s="28">
        <v>1093657.5290000001</v>
      </c>
      <c r="N29" s="28">
        <v>106296715.06643</v>
      </c>
      <c r="O29" s="28">
        <v>104863697.112</v>
      </c>
      <c r="P29" s="28">
        <v>-1433017.9544299999</v>
      </c>
    </row>
    <row r="30" spans="1:16" ht="13">
      <c r="A30" s="31" t="s">
        <v>76</v>
      </c>
      <c r="B30" s="32" t="s">
        <v>77</v>
      </c>
      <c r="C30" s="28">
        <v>258478679.32266</v>
      </c>
      <c r="D30" s="28">
        <v>298580687.16500002</v>
      </c>
      <c r="E30" s="28">
        <v>299344661.63499999</v>
      </c>
      <c r="F30" s="28">
        <v>307370412.76599997</v>
      </c>
      <c r="G30" s="28">
        <v>8025751.1310000001</v>
      </c>
      <c r="H30" s="28">
        <v>304984394.43699998</v>
      </c>
      <c r="I30" s="28">
        <v>309929216.24000001</v>
      </c>
      <c r="J30" s="28">
        <v>4944821.8030000003</v>
      </c>
      <c r="K30" s="28">
        <v>306451510.375</v>
      </c>
      <c r="L30" s="28">
        <v>309878702.70599997</v>
      </c>
      <c r="M30" s="28">
        <v>3427192.3309999998</v>
      </c>
      <c r="N30" s="28">
        <v>309516025.47874999</v>
      </c>
      <c r="O30" s="28">
        <v>312821323.36699998</v>
      </c>
      <c r="P30" s="28">
        <v>3305297.8882499998</v>
      </c>
    </row>
    <row r="31" spans="1:16" ht="13">
      <c r="A31" s="33" t="s">
        <v>78</v>
      </c>
      <c r="B31" s="34" t="s">
        <v>79</v>
      </c>
      <c r="C31" s="28">
        <v>193384163.18024001</v>
      </c>
      <c r="D31" s="28">
        <v>222065965.98899999</v>
      </c>
      <c r="E31" s="28">
        <v>221682818.71000001</v>
      </c>
      <c r="F31" s="28">
        <v>229175376.176</v>
      </c>
      <c r="G31" s="28">
        <v>7492557.466</v>
      </c>
      <c r="H31" s="28">
        <v>226759878.81099999</v>
      </c>
      <c r="I31" s="28">
        <v>229920952.62799999</v>
      </c>
      <c r="J31" s="28">
        <v>3161073.8169999998</v>
      </c>
      <c r="K31" s="28">
        <v>227636648.97499999</v>
      </c>
      <c r="L31" s="28">
        <v>230249145.99700001</v>
      </c>
      <c r="M31" s="28">
        <v>2612497.0219999999</v>
      </c>
      <c r="N31" s="28">
        <v>229913015.46474999</v>
      </c>
      <c r="O31" s="28">
        <v>232525193.84400001</v>
      </c>
      <c r="P31" s="28">
        <v>2612178.3792500002</v>
      </c>
    </row>
    <row r="32" spans="1:16" ht="13">
      <c r="A32" s="33" t="s">
        <v>80</v>
      </c>
      <c r="B32" s="34" t="s">
        <v>81</v>
      </c>
      <c r="C32" s="28">
        <v>864038.65657999995</v>
      </c>
      <c r="D32" s="28">
        <v>817546.37699999998</v>
      </c>
      <c r="E32" s="28">
        <v>844138.15</v>
      </c>
      <c r="F32" s="28">
        <v>840560.21</v>
      </c>
      <c r="G32" s="28">
        <v>-3577.94</v>
      </c>
      <c r="H32" s="28">
        <v>851299.87</v>
      </c>
      <c r="I32" s="28">
        <v>847777.98</v>
      </c>
      <c r="J32" s="28">
        <v>-3521.89</v>
      </c>
      <c r="K32" s="28">
        <v>858288.33</v>
      </c>
      <c r="L32" s="28">
        <v>855147.97</v>
      </c>
      <c r="M32" s="28">
        <v>-3140.36</v>
      </c>
      <c r="N32" s="28">
        <v>866871.21329999994</v>
      </c>
      <c r="O32" s="28">
        <v>863925.59</v>
      </c>
      <c r="P32" s="28">
        <v>-2945.6233000000002</v>
      </c>
    </row>
    <row r="33" spans="1:16" ht="13">
      <c r="A33" s="33" t="s">
        <v>82</v>
      </c>
      <c r="B33" s="34" t="s">
        <v>83</v>
      </c>
      <c r="C33" s="28">
        <v>64230477.48584</v>
      </c>
      <c r="D33" s="28">
        <v>75697174.798999995</v>
      </c>
      <c r="E33" s="28">
        <v>76817704.775000006</v>
      </c>
      <c r="F33" s="28">
        <v>77354476.379999995</v>
      </c>
      <c r="G33" s="28">
        <v>536771.60499999998</v>
      </c>
      <c r="H33" s="28">
        <v>77373215.755999997</v>
      </c>
      <c r="I33" s="28">
        <v>79160485.631999999</v>
      </c>
      <c r="J33" s="28">
        <v>1787269.8759999999</v>
      </c>
      <c r="K33" s="28">
        <v>77956573.069999993</v>
      </c>
      <c r="L33" s="28">
        <v>78774408.738999993</v>
      </c>
      <c r="M33" s="28">
        <v>817835.66899999999</v>
      </c>
      <c r="N33" s="28">
        <v>78736138.800699994</v>
      </c>
      <c r="O33" s="28">
        <v>79432203.932999998</v>
      </c>
      <c r="P33" s="28">
        <v>696065.13230000006</v>
      </c>
    </row>
    <row r="34" spans="1:16" ht="13">
      <c r="A34" s="29" t="s">
        <v>84</v>
      </c>
      <c r="B34" s="30" t="s">
        <v>85</v>
      </c>
      <c r="C34" s="28">
        <v>3815510482.7777195</v>
      </c>
      <c r="D34" s="28">
        <v>3811241645.9920001</v>
      </c>
      <c r="E34" s="28">
        <v>3854468425.8300004</v>
      </c>
      <c r="F34" s="28">
        <v>3772483609.8850007</v>
      </c>
      <c r="G34" s="28">
        <v>-81984815.944999993</v>
      </c>
      <c r="H34" s="28">
        <v>3882495114.1690001</v>
      </c>
      <c r="I34" s="28">
        <v>3854272159.408</v>
      </c>
      <c r="J34" s="28">
        <v>-28222954.761</v>
      </c>
      <c r="K34" s="28">
        <v>3947435778.8239994</v>
      </c>
      <c r="L34" s="28">
        <v>3934801646.1520004</v>
      </c>
      <c r="M34" s="28">
        <v>-12634132.672</v>
      </c>
      <c r="N34" s="28">
        <v>3986910136.6122398</v>
      </c>
      <c r="O34" s="28">
        <v>4047968739.2159996</v>
      </c>
      <c r="P34" s="28">
        <v>61058602.603759997</v>
      </c>
    </row>
    <row r="35" spans="1:16" ht="13">
      <c r="A35" s="31" t="s">
        <v>86</v>
      </c>
      <c r="B35" s="32" t="s">
        <v>87</v>
      </c>
      <c r="C35" s="28">
        <v>703850470.88144004</v>
      </c>
      <c r="D35" s="28">
        <v>782624553.28299999</v>
      </c>
      <c r="E35" s="28">
        <v>755739114.67999995</v>
      </c>
      <c r="F35" s="28">
        <v>741506972.49399996</v>
      </c>
      <c r="G35" s="28">
        <v>-14232142.186000001</v>
      </c>
      <c r="H35" s="28">
        <v>724459704.171</v>
      </c>
      <c r="I35" s="28">
        <v>713584384.76800001</v>
      </c>
      <c r="J35" s="28">
        <v>-10875319.403000001</v>
      </c>
      <c r="K35" s="28">
        <v>704845266.81400001</v>
      </c>
      <c r="L35" s="28">
        <v>695743350.977</v>
      </c>
      <c r="M35" s="28">
        <v>-9101915.8369999994</v>
      </c>
      <c r="N35" s="28">
        <v>711893719.48213995</v>
      </c>
      <c r="O35" s="28">
        <v>700564172.13199997</v>
      </c>
      <c r="P35" s="28">
        <v>-11329547.35014</v>
      </c>
    </row>
    <row r="36" spans="1:16" ht="13">
      <c r="A36" s="33" t="s">
        <v>88</v>
      </c>
      <c r="B36" s="34" t="s">
        <v>89</v>
      </c>
      <c r="C36" s="28">
        <v>161259861.713</v>
      </c>
      <c r="D36" s="28">
        <v>237465635.22200003</v>
      </c>
      <c r="E36" s="28">
        <v>198639078.625</v>
      </c>
      <c r="F36" s="28">
        <v>189343835.623</v>
      </c>
      <c r="G36" s="28">
        <v>-9295243.0020000003</v>
      </c>
      <c r="H36" s="28">
        <v>162332343.125</v>
      </c>
      <c r="I36" s="28">
        <v>159458857.67399999</v>
      </c>
      <c r="J36" s="28">
        <v>-2873485.4509999999</v>
      </c>
      <c r="K36" s="28">
        <v>147241506.708</v>
      </c>
      <c r="L36" s="28">
        <v>143718834.10800001</v>
      </c>
      <c r="M36" s="28">
        <v>-3522672.6</v>
      </c>
      <c r="N36" s="28">
        <v>148713921.77508</v>
      </c>
      <c r="O36" s="28">
        <v>145067384.535</v>
      </c>
      <c r="P36" s="28">
        <v>-3646537.2400799999</v>
      </c>
    </row>
    <row r="37" spans="1:16" ht="13">
      <c r="A37" s="33" t="s">
        <v>90</v>
      </c>
      <c r="B37" s="34" t="s">
        <v>91</v>
      </c>
      <c r="C37" s="28">
        <v>542590609.16843998</v>
      </c>
      <c r="D37" s="28">
        <v>545158918.06099999</v>
      </c>
      <c r="E37" s="28">
        <v>557100036.05499995</v>
      </c>
      <c r="F37" s="28">
        <v>552163136.87100005</v>
      </c>
      <c r="G37" s="28">
        <v>-4936899.1840000004</v>
      </c>
      <c r="H37" s="28">
        <v>562127361.046</v>
      </c>
      <c r="I37" s="28">
        <v>554125527.09399998</v>
      </c>
      <c r="J37" s="28">
        <v>-8001833.9519999996</v>
      </c>
      <c r="K37" s="28">
        <v>557603760.10599995</v>
      </c>
      <c r="L37" s="28">
        <v>552024516.86899996</v>
      </c>
      <c r="M37" s="28">
        <v>-5579243.2369999997</v>
      </c>
      <c r="N37" s="28">
        <v>563179797.70705998</v>
      </c>
      <c r="O37" s="28">
        <v>555496787.597</v>
      </c>
      <c r="P37" s="28">
        <v>-7683010.1100599999</v>
      </c>
    </row>
    <row r="38" spans="1:16" ht="13">
      <c r="A38" s="31" t="s">
        <v>92</v>
      </c>
      <c r="B38" s="32" t="s">
        <v>93</v>
      </c>
      <c r="C38" s="28">
        <v>3019997991.3196201</v>
      </c>
      <c r="D38" s="28">
        <v>2909793413.4369998</v>
      </c>
      <c r="E38" s="28">
        <v>2957010006.0949998</v>
      </c>
      <c r="F38" s="28">
        <v>2891821627.1399999</v>
      </c>
      <c r="G38" s="28">
        <v>-65188378.954999998</v>
      </c>
      <c r="H38" s="28">
        <v>2978536062.4580002</v>
      </c>
      <c r="I38" s="28">
        <v>2910498907.1100001</v>
      </c>
      <c r="J38" s="28">
        <v>-68037155.348000005</v>
      </c>
      <c r="K38" s="28">
        <v>3032630983.2839999</v>
      </c>
      <c r="L38" s="28">
        <v>2962274839.4530001</v>
      </c>
      <c r="M38" s="28">
        <v>-70356143.831</v>
      </c>
      <c r="N38" s="28">
        <v>3062957293.1168399</v>
      </c>
      <c r="O38" s="28">
        <v>3030854714.7090001</v>
      </c>
      <c r="P38" s="28">
        <v>-32102578.407839999</v>
      </c>
    </row>
    <row r="39" spans="1:16" ht="13">
      <c r="A39" s="33" t="s">
        <v>94</v>
      </c>
      <c r="B39" s="34" t="s">
        <v>95</v>
      </c>
      <c r="C39" s="28">
        <v>80138033.658800006</v>
      </c>
      <c r="D39" s="28">
        <v>81393903.147</v>
      </c>
      <c r="E39" s="28">
        <v>83063746.900000006</v>
      </c>
      <c r="F39" s="28">
        <v>81065031.689999998</v>
      </c>
      <c r="G39" s="28">
        <v>-1998715.21</v>
      </c>
      <c r="H39" s="28">
        <v>87163734.5</v>
      </c>
      <c r="I39" s="28">
        <v>85389269.618000001</v>
      </c>
      <c r="J39" s="28">
        <v>-1774464.882</v>
      </c>
      <c r="K39" s="28">
        <v>88744257.232999995</v>
      </c>
      <c r="L39" s="28">
        <v>86915863.524000004</v>
      </c>
      <c r="M39" s="28">
        <v>-1828393.709</v>
      </c>
      <c r="N39" s="28">
        <v>89631699.805329993</v>
      </c>
      <c r="O39" s="28">
        <v>88796179.628000006</v>
      </c>
      <c r="P39" s="28">
        <v>-835520.17732999998</v>
      </c>
    </row>
    <row r="40" spans="1:16" ht="13">
      <c r="A40" s="33" t="s">
        <v>96</v>
      </c>
      <c r="B40" s="34" t="s">
        <v>97</v>
      </c>
      <c r="C40" s="28">
        <v>1094669307.67752</v>
      </c>
      <c r="D40" s="28">
        <v>1167457527.3180001</v>
      </c>
      <c r="E40" s="28">
        <v>1206459778.1800001</v>
      </c>
      <c r="F40" s="28">
        <v>1146695338.55</v>
      </c>
      <c r="G40" s="28">
        <v>-59764439.630000003</v>
      </c>
      <c r="H40" s="28">
        <v>1230429184.244</v>
      </c>
      <c r="I40" s="28">
        <v>1041032902.298</v>
      </c>
      <c r="J40" s="28">
        <v>-189396281.94600001</v>
      </c>
      <c r="K40" s="28">
        <v>1254713070.6600001</v>
      </c>
      <c r="L40" s="28">
        <v>1063104944.326</v>
      </c>
      <c r="M40" s="28">
        <v>-191608126.33399999</v>
      </c>
      <c r="N40" s="28">
        <v>1267260201.3666</v>
      </c>
      <c r="O40" s="28">
        <v>1088123243.4809999</v>
      </c>
      <c r="P40" s="28">
        <v>-179136957.8856</v>
      </c>
    </row>
    <row r="41" spans="1:16" ht="13">
      <c r="A41" s="33" t="s">
        <v>98</v>
      </c>
      <c r="B41" s="34" t="s">
        <v>99</v>
      </c>
      <c r="C41" s="28">
        <v>769320857.37952006</v>
      </c>
      <c r="D41" s="28">
        <v>572252461.95799994</v>
      </c>
      <c r="E41" s="28">
        <v>575755652.12</v>
      </c>
      <c r="F41" s="28">
        <v>585877211.68099999</v>
      </c>
      <c r="G41" s="28">
        <v>10121559.561000001</v>
      </c>
      <c r="H41" s="28">
        <v>587213319.35599995</v>
      </c>
      <c r="I41" s="28">
        <v>716820253.47800004</v>
      </c>
      <c r="J41" s="28">
        <v>129606934.12199999</v>
      </c>
      <c r="K41" s="28">
        <v>598633720.53600001</v>
      </c>
      <c r="L41" s="28">
        <v>731012921.40799999</v>
      </c>
      <c r="M41" s="28">
        <v>132379200.87199999</v>
      </c>
      <c r="N41" s="28">
        <v>604620057.74135995</v>
      </c>
      <c r="O41" s="28">
        <v>748224822.43499994</v>
      </c>
      <c r="P41" s="28">
        <v>143604764.69363999</v>
      </c>
    </row>
    <row r="42" spans="1:16" ht="13">
      <c r="A42" s="33" t="s">
        <v>100</v>
      </c>
      <c r="B42" s="34" t="s">
        <v>101</v>
      </c>
      <c r="C42" s="28">
        <v>389121995.08877999</v>
      </c>
      <c r="D42" s="28">
        <v>393621551.014</v>
      </c>
      <c r="E42" s="28">
        <v>384352428.89499998</v>
      </c>
      <c r="F42" s="28">
        <v>381163695.21899998</v>
      </c>
      <c r="G42" s="28">
        <v>-3188733.676</v>
      </c>
      <c r="H42" s="28">
        <v>392747314.35799998</v>
      </c>
      <c r="I42" s="28">
        <v>388326341.71600002</v>
      </c>
      <c r="J42" s="28">
        <v>-4420972.642</v>
      </c>
      <c r="K42" s="28">
        <v>400645574.85500002</v>
      </c>
      <c r="L42" s="28">
        <v>393592010.19499999</v>
      </c>
      <c r="M42" s="28">
        <v>-7053564.6600000001</v>
      </c>
      <c r="N42" s="28">
        <v>404652030.60355002</v>
      </c>
      <c r="O42" s="28">
        <v>403137849.16500002</v>
      </c>
      <c r="P42" s="28">
        <v>-1514181.4385500001</v>
      </c>
    </row>
    <row r="43" spans="1:16" ht="13">
      <c r="A43" s="33" t="s">
        <v>102</v>
      </c>
      <c r="B43" s="34" t="s">
        <v>103</v>
      </c>
      <c r="C43" s="28">
        <v>13056965.73</v>
      </c>
      <c r="D43" s="28">
        <v>12300000</v>
      </c>
      <c r="E43" s="28">
        <v>12300000</v>
      </c>
      <c r="F43" s="28">
        <v>12300000</v>
      </c>
      <c r="G43" s="28"/>
      <c r="H43" s="28">
        <v>12300000</v>
      </c>
      <c r="I43" s="28">
        <v>12300000</v>
      </c>
      <c r="J43" s="28"/>
      <c r="K43" s="28">
        <v>8150000</v>
      </c>
      <c r="L43" s="28">
        <v>8150000</v>
      </c>
      <c r="M43" s="28"/>
      <c r="N43" s="28">
        <v>8231500</v>
      </c>
      <c r="O43" s="28">
        <v>8150000</v>
      </c>
      <c r="P43" s="28">
        <v>-81500</v>
      </c>
    </row>
    <row r="44" spans="1:16" ht="13">
      <c r="A44" s="33" t="s">
        <v>104</v>
      </c>
      <c r="B44" s="34" t="s">
        <v>105</v>
      </c>
      <c r="C44" s="28">
        <v>673690831.78499997</v>
      </c>
      <c r="D44" s="28">
        <v>682767970</v>
      </c>
      <c r="E44" s="28">
        <v>695078400</v>
      </c>
      <c r="F44" s="28">
        <v>684720350</v>
      </c>
      <c r="G44" s="28">
        <v>-10358050</v>
      </c>
      <c r="H44" s="28">
        <v>668682510</v>
      </c>
      <c r="I44" s="28">
        <v>666630140</v>
      </c>
      <c r="J44" s="28">
        <v>-2052370</v>
      </c>
      <c r="K44" s="28">
        <v>681744360</v>
      </c>
      <c r="L44" s="28">
        <v>679499100</v>
      </c>
      <c r="M44" s="28">
        <v>-2245260</v>
      </c>
      <c r="N44" s="28">
        <v>688561803.60000002</v>
      </c>
      <c r="O44" s="28">
        <v>694422620</v>
      </c>
      <c r="P44" s="28">
        <v>5860816.4000000004</v>
      </c>
    </row>
    <row r="45" spans="1:16" ht="13">
      <c r="A45" s="31" t="s">
        <v>106</v>
      </c>
      <c r="B45" s="32" t="s">
        <v>107</v>
      </c>
      <c r="C45" s="28">
        <v>91662020.576660007</v>
      </c>
      <c r="D45" s="28">
        <v>118823679.272</v>
      </c>
      <c r="E45" s="28">
        <v>141719305.05500001</v>
      </c>
      <c r="F45" s="28">
        <v>139155010.25099999</v>
      </c>
      <c r="G45" s="28">
        <v>-2564294.804</v>
      </c>
      <c r="H45" s="28">
        <v>179499347.53999999</v>
      </c>
      <c r="I45" s="28">
        <v>230188867.53</v>
      </c>
      <c r="J45" s="28">
        <v>50689519.990000002</v>
      </c>
      <c r="K45" s="28">
        <v>209959528.72600001</v>
      </c>
      <c r="L45" s="28">
        <v>276783455.722</v>
      </c>
      <c r="M45" s="28">
        <v>66823926.995999999</v>
      </c>
      <c r="N45" s="28">
        <v>212059124.01326001</v>
      </c>
      <c r="O45" s="28">
        <v>316549852.375</v>
      </c>
      <c r="P45" s="28">
        <v>104490728.36173999</v>
      </c>
    </row>
    <row r="46" spans="1:16" ht="13">
      <c r="A46" s="33" t="s">
        <v>108</v>
      </c>
      <c r="B46" s="34" t="s">
        <v>89</v>
      </c>
      <c r="C46" s="28">
        <v>34161954.129979998</v>
      </c>
      <c r="D46" s="28">
        <v>37753727.497000001</v>
      </c>
      <c r="E46" s="28">
        <v>38049282.119999997</v>
      </c>
      <c r="F46" s="28">
        <v>37510489.028999999</v>
      </c>
      <c r="G46" s="28">
        <v>-538793.09100000001</v>
      </c>
      <c r="H46" s="28">
        <v>38175664.376000002</v>
      </c>
      <c r="I46" s="28">
        <v>37511515.101999998</v>
      </c>
      <c r="J46" s="28">
        <v>-664149.27399999998</v>
      </c>
      <c r="K46" s="28">
        <v>38313128.983999997</v>
      </c>
      <c r="L46" s="28">
        <v>37570210.255999997</v>
      </c>
      <c r="M46" s="28">
        <v>-742918.728</v>
      </c>
      <c r="N46" s="28">
        <v>38696260.273840003</v>
      </c>
      <c r="O46" s="28">
        <v>37719223.832000002</v>
      </c>
      <c r="P46" s="28">
        <v>-977036.44183999998</v>
      </c>
    </row>
    <row r="47" spans="1:16" ht="13">
      <c r="A47" s="33" t="s">
        <v>109</v>
      </c>
      <c r="B47" s="34" t="s">
        <v>110</v>
      </c>
      <c r="C47" s="28">
        <v>57500066.446680002</v>
      </c>
      <c r="D47" s="28">
        <v>81069951.775000006</v>
      </c>
      <c r="E47" s="28">
        <v>103670022.935</v>
      </c>
      <c r="F47" s="28">
        <v>101644521.222</v>
      </c>
      <c r="G47" s="28">
        <v>-2025501.713</v>
      </c>
      <c r="H47" s="28">
        <v>141323683.164</v>
      </c>
      <c r="I47" s="28">
        <v>192677352.428</v>
      </c>
      <c r="J47" s="28">
        <v>51353669.263999999</v>
      </c>
      <c r="K47" s="28">
        <v>171646399.74200001</v>
      </c>
      <c r="L47" s="28">
        <v>239213245.46599996</v>
      </c>
      <c r="M47" s="28">
        <v>67566845.724000007</v>
      </c>
      <c r="N47" s="28">
        <v>173362863.73942</v>
      </c>
      <c r="O47" s="28">
        <v>278830628.54299998</v>
      </c>
      <c r="P47" s="28">
        <v>105467764.80358</v>
      </c>
    </row>
    <row r="48" spans="1:16" ht="13">
      <c r="A48" s="29" t="s">
        <v>111</v>
      </c>
      <c r="B48" s="30" t="s">
        <v>112</v>
      </c>
      <c r="C48" s="28">
        <v>7196881882.6557198</v>
      </c>
      <c r="D48" s="28">
        <v>6801886368.5570002</v>
      </c>
      <c r="E48" s="28">
        <v>7263961665.5950003</v>
      </c>
      <c r="F48" s="28">
        <v>6897251675.5810003</v>
      </c>
      <c r="G48" s="28">
        <v>-366709990.014</v>
      </c>
      <c r="H48" s="28">
        <v>7758911236.1850014</v>
      </c>
      <c r="I48" s="28">
        <v>7162388681.9799995</v>
      </c>
      <c r="J48" s="28">
        <v>-596522554.20500004</v>
      </c>
      <c r="K48" s="28">
        <v>8273396513.2510004</v>
      </c>
      <c r="L48" s="28">
        <v>7381049935.5679998</v>
      </c>
      <c r="M48" s="28">
        <v>-892346577.68299997</v>
      </c>
      <c r="N48" s="28">
        <v>8356130478.3835096</v>
      </c>
      <c r="O48" s="28">
        <v>7805770938.512001</v>
      </c>
      <c r="P48" s="28">
        <v>-550359539.87151003</v>
      </c>
    </row>
    <row r="49" spans="1:16" ht="13">
      <c r="A49" s="31" t="s">
        <v>113</v>
      </c>
      <c r="B49" s="32" t="s">
        <v>114</v>
      </c>
      <c r="C49" s="28">
        <v>6108912989.7729397</v>
      </c>
      <c r="D49" s="28">
        <v>5615052957.6260004</v>
      </c>
      <c r="E49" s="28">
        <v>6070575170.6499996</v>
      </c>
      <c r="F49" s="28">
        <v>5670185600.0810003</v>
      </c>
      <c r="G49" s="28">
        <v>-400389570.56900001</v>
      </c>
      <c r="H49" s="28">
        <v>6559684442.2069998</v>
      </c>
      <c r="I49" s="28">
        <v>5936271768.9899998</v>
      </c>
      <c r="J49" s="28">
        <v>-623412673.21700001</v>
      </c>
      <c r="K49" s="28">
        <v>7089376946.1239996</v>
      </c>
      <c r="L49" s="28">
        <v>6194227121.967</v>
      </c>
      <c r="M49" s="28">
        <v>-895149824.15699995</v>
      </c>
      <c r="N49" s="28">
        <v>7160270715.5852404</v>
      </c>
      <c r="O49" s="28">
        <v>6596987992.6700001</v>
      </c>
      <c r="P49" s="28">
        <v>-563282722.91524005</v>
      </c>
    </row>
    <row r="50" spans="1:16" ht="13">
      <c r="A50" s="33" t="s">
        <v>115</v>
      </c>
      <c r="B50" s="34" t="s">
        <v>116</v>
      </c>
      <c r="C50" s="28">
        <v>2156526987.8846998</v>
      </c>
      <c r="D50" s="28">
        <v>2251786540.1149998</v>
      </c>
      <c r="E50" s="28">
        <v>2707476077.0300002</v>
      </c>
      <c r="F50" s="28">
        <v>2372726433.8720002</v>
      </c>
      <c r="G50" s="28">
        <v>-334749643.15799999</v>
      </c>
      <c r="H50" s="28">
        <v>3175581948.3899999</v>
      </c>
      <c r="I50" s="28">
        <v>2614270352.5100002</v>
      </c>
      <c r="J50" s="28">
        <v>-561311595.88</v>
      </c>
      <c r="K50" s="28">
        <v>3728617244.6730003</v>
      </c>
      <c r="L50" s="28">
        <v>2871562021.8439999</v>
      </c>
      <c r="M50" s="28">
        <v>-857055222.829</v>
      </c>
      <c r="N50" s="28">
        <v>3765903417.11973</v>
      </c>
      <c r="O50" s="28">
        <v>3208431863.5450001</v>
      </c>
      <c r="P50" s="28">
        <v>-557471553.57473004</v>
      </c>
    </row>
    <row r="51" spans="1:16" ht="13">
      <c r="A51" s="33" t="s">
        <v>117</v>
      </c>
      <c r="B51" s="34" t="s">
        <v>118</v>
      </c>
      <c r="C51" s="28">
        <v>580508034.85003996</v>
      </c>
      <c r="D51" s="28">
        <v>636541787.55799997</v>
      </c>
      <c r="E51" s="28">
        <v>634925143.68499994</v>
      </c>
      <c r="F51" s="28">
        <v>619212334.028</v>
      </c>
      <c r="G51" s="28">
        <v>-15712809.657</v>
      </c>
      <c r="H51" s="28">
        <v>639792972.19599998</v>
      </c>
      <c r="I51" s="28">
        <v>620960633.63</v>
      </c>
      <c r="J51" s="28">
        <v>-18832338.566</v>
      </c>
      <c r="K51" s="28">
        <v>630450467.02600002</v>
      </c>
      <c r="L51" s="28">
        <v>614823564.71200001</v>
      </c>
      <c r="M51" s="28">
        <v>-15626902.313999999</v>
      </c>
      <c r="N51" s="28">
        <v>636754971.69625998</v>
      </c>
      <c r="O51" s="28">
        <v>620296677.29999995</v>
      </c>
      <c r="P51" s="28">
        <v>-16458294.396260001</v>
      </c>
    </row>
    <row r="52" spans="1:16" ht="13">
      <c r="A52" s="33" t="s">
        <v>119</v>
      </c>
      <c r="B52" s="34" t="s">
        <v>120</v>
      </c>
      <c r="C52" s="28">
        <v>559820808.06532001</v>
      </c>
      <c r="D52" s="28">
        <v>613769288.53699994</v>
      </c>
      <c r="E52" s="28">
        <v>611887392.73000002</v>
      </c>
      <c r="F52" s="28">
        <v>594405258.64699996</v>
      </c>
      <c r="G52" s="28">
        <v>-17482134.083000001</v>
      </c>
      <c r="H52" s="28">
        <v>616958757.73699999</v>
      </c>
      <c r="I52" s="28">
        <v>595845006.96000004</v>
      </c>
      <c r="J52" s="28">
        <v>-21113750.776999999</v>
      </c>
      <c r="K52" s="28">
        <v>607469143.079</v>
      </c>
      <c r="L52" s="28">
        <v>588957459.51900005</v>
      </c>
      <c r="M52" s="28">
        <v>-18511683.559999999</v>
      </c>
      <c r="N52" s="28">
        <v>613543834.50978994</v>
      </c>
      <c r="O52" s="28">
        <v>594221464.829</v>
      </c>
      <c r="P52" s="28">
        <v>-19322369.68079</v>
      </c>
    </row>
    <row r="53" spans="1:16" ht="13">
      <c r="A53" s="33" t="s">
        <v>121</v>
      </c>
      <c r="B53" s="34" t="s">
        <v>122</v>
      </c>
      <c r="C53" s="28">
        <v>2577775149.3260999</v>
      </c>
      <c r="D53" s="28">
        <v>1864181775.4979999</v>
      </c>
      <c r="E53" s="28">
        <v>1865893816.6100001</v>
      </c>
      <c r="F53" s="28">
        <v>1830241872.24</v>
      </c>
      <c r="G53" s="28">
        <v>-35651944.369999997</v>
      </c>
      <c r="H53" s="28">
        <v>1875055516.118</v>
      </c>
      <c r="I53" s="28">
        <v>1843558320.414</v>
      </c>
      <c r="J53" s="28">
        <v>-31497195.704</v>
      </c>
      <c r="K53" s="28">
        <v>1870049973.3540001</v>
      </c>
      <c r="L53" s="28">
        <v>1849320926.4100001</v>
      </c>
      <c r="M53" s="28">
        <v>-20729046.943999998</v>
      </c>
      <c r="N53" s="28">
        <v>1888750473.0875399</v>
      </c>
      <c r="O53" s="28">
        <v>1898420722.6240001</v>
      </c>
      <c r="P53" s="28">
        <v>9670249.5364599992</v>
      </c>
    </row>
    <row r="54" spans="1:16" ht="13">
      <c r="A54" s="33" t="s">
        <v>123</v>
      </c>
      <c r="B54" s="34" t="s">
        <v>124</v>
      </c>
      <c r="C54" s="28">
        <v>112319256.42470001</v>
      </c>
      <c r="D54" s="28">
        <v>113790424.54899999</v>
      </c>
      <c r="E54" s="28">
        <v>115149340.285</v>
      </c>
      <c r="F54" s="28">
        <v>119461113.82299998</v>
      </c>
      <c r="G54" s="28">
        <v>4311773.5379999997</v>
      </c>
      <c r="H54" s="28">
        <v>116170548.44099998</v>
      </c>
      <c r="I54" s="28">
        <v>126606694.78</v>
      </c>
      <c r="J54" s="28">
        <v>10436146.339</v>
      </c>
      <c r="K54" s="28">
        <v>117250737.484</v>
      </c>
      <c r="L54" s="28">
        <v>134475105.94100001</v>
      </c>
      <c r="M54" s="28">
        <v>17224368.456999999</v>
      </c>
      <c r="N54" s="28">
        <v>118423244.85884</v>
      </c>
      <c r="O54" s="28">
        <v>139247385.14500001</v>
      </c>
      <c r="P54" s="28">
        <v>20824140.28616</v>
      </c>
    </row>
    <row r="55" spans="1:16" ht="13">
      <c r="A55" s="33" t="s">
        <v>125</v>
      </c>
      <c r="B55" s="34" t="s">
        <v>126</v>
      </c>
      <c r="C55" s="28">
        <v>121962753.22208001</v>
      </c>
      <c r="D55" s="28">
        <v>134983141.36899999</v>
      </c>
      <c r="E55" s="28">
        <v>135243400.31</v>
      </c>
      <c r="F55" s="28">
        <v>134138587.47100002</v>
      </c>
      <c r="G55" s="28">
        <v>-1104812.8389999999</v>
      </c>
      <c r="H55" s="28">
        <v>136124699.32499999</v>
      </c>
      <c r="I55" s="28">
        <v>135030760.69600001</v>
      </c>
      <c r="J55" s="28">
        <v>-1093938.629</v>
      </c>
      <c r="K55" s="28">
        <v>135539380.50799999</v>
      </c>
      <c r="L55" s="28">
        <v>135088043.54100001</v>
      </c>
      <c r="M55" s="28">
        <v>-451336.967</v>
      </c>
      <c r="N55" s="28">
        <v>136894774.31308001</v>
      </c>
      <c r="O55" s="28">
        <v>136369879.227</v>
      </c>
      <c r="P55" s="28">
        <v>-524895.08608000004</v>
      </c>
    </row>
    <row r="56" spans="1:16" ht="13">
      <c r="A56" s="31" t="s">
        <v>127</v>
      </c>
      <c r="B56" s="32" t="s">
        <v>128</v>
      </c>
      <c r="C56" s="28">
        <v>133351265.65158001</v>
      </c>
      <c r="D56" s="28">
        <v>166982621.77000001</v>
      </c>
      <c r="E56" s="28">
        <v>169087742.05500001</v>
      </c>
      <c r="F56" s="28">
        <v>188311798.625</v>
      </c>
      <c r="G56" s="28">
        <v>19224056.57</v>
      </c>
      <c r="H56" s="28">
        <v>170990650.18700001</v>
      </c>
      <c r="I56" s="28">
        <v>197871586.74000001</v>
      </c>
      <c r="J56" s="28">
        <v>26880936.552999999</v>
      </c>
      <c r="K56" s="28">
        <v>169354357.965</v>
      </c>
      <c r="L56" s="28">
        <v>183141166.79800001</v>
      </c>
      <c r="M56" s="28">
        <v>13786808.833000001</v>
      </c>
      <c r="N56" s="28">
        <v>171047901.54464999</v>
      </c>
      <c r="O56" s="28">
        <v>180263566.90599999</v>
      </c>
      <c r="P56" s="28">
        <v>9215665.3613499999</v>
      </c>
    </row>
    <row r="57" spans="1:16" ht="13">
      <c r="A57" s="33" t="s">
        <v>129</v>
      </c>
      <c r="B57" s="34" t="s">
        <v>130</v>
      </c>
      <c r="C57" s="28">
        <v>35727504.033119999</v>
      </c>
      <c r="D57" s="28">
        <v>38897176.463</v>
      </c>
      <c r="E57" s="28">
        <v>39654799.125</v>
      </c>
      <c r="F57" s="28">
        <v>38522345.670000002</v>
      </c>
      <c r="G57" s="28">
        <v>-1132453.4550000001</v>
      </c>
      <c r="H57" s="28">
        <v>40691762.898999996</v>
      </c>
      <c r="I57" s="28">
        <v>40008165.460000001</v>
      </c>
      <c r="J57" s="28">
        <v>-683597.43900000001</v>
      </c>
      <c r="K57" s="28">
        <v>38017954.574000001</v>
      </c>
      <c r="L57" s="28">
        <v>37398555.487000003</v>
      </c>
      <c r="M57" s="28">
        <v>-619399.08700000006</v>
      </c>
      <c r="N57" s="28">
        <v>38398134.119740002</v>
      </c>
      <c r="O57" s="28">
        <v>37773263.489</v>
      </c>
      <c r="P57" s="28">
        <v>-624870.63074000005</v>
      </c>
    </row>
    <row r="58" spans="1:16" ht="13">
      <c r="A58" s="33" t="s">
        <v>131</v>
      </c>
      <c r="B58" s="34" t="s">
        <v>132</v>
      </c>
      <c r="C58" s="28">
        <v>97623761.61846</v>
      </c>
      <c r="D58" s="28">
        <v>128085445.30699998</v>
      </c>
      <c r="E58" s="28">
        <v>129432942.93000001</v>
      </c>
      <c r="F58" s="28">
        <v>149789452.95500001</v>
      </c>
      <c r="G58" s="28">
        <v>20356510.024999999</v>
      </c>
      <c r="H58" s="28">
        <v>130298887.288</v>
      </c>
      <c r="I58" s="28">
        <v>157863421.28</v>
      </c>
      <c r="J58" s="28">
        <v>27564533.991999999</v>
      </c>
      <c r="K58" s="28">
        <v>131336403.39100002</v>
      </c>
      <c r="L58" s="28">
        <v>145742611.31099999</v>
      </c>
      <c r="M58" s="28">
        <v>14406207.92</v>
      </c>
      <c r="N58" s="28">
        <v>132649767.42490999</v>
      </c>
      <c r="O58" s="28">
        <v>142490303.417</v>
      </c>
      <c r="P58" s="28">
        <v>9840535.9920899998</v>
      </c>
    </row>
    <row r="59" spans="1:16" ht="13">
      <c r="A59" s="31" t="s">
        <v>133</v>
      </c>
      <c r="B59" s="32" t="s">
        <v>134</v>
      </c>
      <c r="C59" s="28">
        <v>560290197.44868004</v>
      </c>
      <c r="D59" s="28">
        <v>586828346.81700003</v>
      </c>
      <c r="E59" s="28">
        <v>596796684.53999996</v>
      </c>
      <c r="F59" s="28">
        <v>593062028.24000001</v>
      </c>
      <c r="G59" s="28">
        <v>-3734656.3</v>
      </c>
      <c r="H59" s="28">
        <v>598786799.57099998</v>
      </c>
      <c r="I59" s="28">
        <v>590672430.46399999</v>
      </c>
      <c r="J59" s="28">
        <v>-8114369.1069999998</v>
      </c>
      <c r="K59" s="28">
        <v>583846686.83000004</v>
      </c>
      <c r="L59" s="28">
        <v>579171940.75899994</v>
      </c>
      <c r="M59" s="28">
        <v>-4674746.0710000005</v>
      </c>
      <c r="N59" s="28">
        <v>589685153.6983</v>
      </c>
      <c r="O59" s="28">
        <v>584402992.54999995</v>
      </c>
      <c r="P59" s="28">
        <v>-5282161.1482999995</v>
      </c>
    </row>
    <row r="60" spans="1:16" ht="13">
      <c r="A60" s="33" t="s">
        <v>135</v>
      </c>
      <c r="B60" s="34" t="s">
        <v>136</v>
      </c>
      <c r="C60" s="28">
        <v>434134220.44867998</v>
      </c>
      <c r="D60" s="28">
        <v>456825546.81699997</v>
      </c>
      <c r="E60" s="28">
        <v>464460284.54000002</v>
      </c>
      <c r="F60" s="28">
        <v>461277528.24000001</v>
      </c>
      <c r="G60" s="28">
        <v>-3182756.3</v>
      </c>
      <c r="H60" s="28">
        <v>465872899.57100004</v>
      </c>
      <c r="I60" s="28">
        <v>457758530.46399999</v>
      </c>
      <c r="J60" s="28">
        <v>-8114369.1069999998</v>
      </c>
      <c r="K60" s="28">
        <v>450268386.82999998</v>
      </c>
      <c r="L60" s="28">
        <v>445593640.759</v>
      </c>
      <c r="M60" s="28">
        <v>-4674746.0710000005</v>
      </c>
      <c r="N60" s="28">
        <v>454771070.6983</v>
      </c>
      <c r="O60" s="28">
        <v>449488892.55000001</v>
      </c>
      <c r="P60" s="28">
        <v>-5282178.1482999995</v>
      </c>
    </row>
    <row r="61" spans="1:16" ht="13">
      <c r="A61" s="33" t="s">
        <v>137</v>
      </c>
      <c r="B61" s="34" t="s">
        <v>138</v>
      </c>
      <c r="C61" s="28">
        <v>124738177</v>
      </c>
      <c r="D61" s="28">
        <v>128575100</v>
      </c>
      <c r="E61" s="28">
        <v>130900300</v>
      </c>
      <c r="F61" s="28">
        <v>130348400</v>
      </c>
      <c r="G61" s="28">
        <v>-551900</v>
      </c>
      <c r="H61" s="28">
        <v>131470600</v>
      </c>
      <c r="I61" s="28">
        <v>131470600</v>
      </c>
      <c r="J61" s="28"/>
      <c r="K61" s="28">
        <v>132127800</v>
      </c>
      <c r="L61" s="28">
        <v>132127800</v>
      </c>
      <c r="M61" s="28"/>
      <c r="N61" s="28">
        <v>133449078</v>
      </c>
      <c r="O61" s="28">
        <v>133449100</v>
      </c>
      <c r="P61" s="28">
        <v>22</v>
      </c>
    </row>
    <row r="62" spans="1:16" ht="13">
      <c r="A62" s="33" t="s">
        <v>139</v>
      </c>
      <c r="B62" s="34" t="s">
        <v>140</v>
      </c>
      <c r="C62" s="28">
        <v>1417800</v>
      </c>
      <c r="D62" s="28">
        <v>1427700</v>
      </c>
      <c r="E62" s="28">
        <v>1436100</v>
      </c>
      <c r="F62" s="28">
        <v>1436100</v>
      </c>
      <c r="G62" s="28"/>
      <c r="H62" s="28">
        <v>1443300</v>
      </c>
      <c r="I62" s="28">
        <v>1443300</v>
      </c>
      <c r="J62" s="28"/>
      <c r="K62" s="28">
        <v>1450500</v>
      </c>
      <c r="L62" s="28">
        <v>1450500</v>
      </c>
      <c r="M62" s="28"/>
      <c r="N62" s="28">
        <v>1465005</v>
      </c>
      <c r="O62" s="28">
        <v>1465000</v>
      </c>
      <c r="P62" s="28">
        <v>-5</v>
      </c>
    </row>
    <row r="63" spans="1:16" ht="13">
      <c r="A63" s="31" t="s">
        <v>141</v>
      </c>
      <c r="B63" s="32" t="s">
        <v>142</v>
      </c>
      <c r="C63" s="28">
        <v>394327429.78252</v>
      </c>
      <c r="D63" s="28">
        <v>433022442.34399998</v>
      </c>
      <c r="E63" s="28">
        <v>427502068.35000002</v>
      </c>
      <c r="F63" s="28">
        <v>445692248.63499999</v>
      </c>
      <c r="G63" s="28">
        <v>18190180.285</v>
      </c>
      <c r="H63" s="28">
        <v>429449344.22000003</v>
      </c>
      <c r="I63" s="28">
        <v>437572895.78600001</v>
      </c>
      <c r="J63" s="28">
        <v>8123551.5659999996</v>
      </c>
      <c r="K63" s="28">
        <v>430818522.33200002</v>
      </c>
      <c r="L63" s="28">
        <v>424509706.04400003</v>
      </c>
      <c r="M63" s="28">
        <v>-6308816.2879999997</v>
      </c>
      <c r="N63" s="28">
        <v>435126707.55532002</v>
      </c>
      <c r="O63" s="28">
        <v>444116386.38599998</v>
      </c>
      <c r="P63" s="28">
        <v>8989678.8306799997</v>
      </c>
    </row>
    <row r="64" spans="1:16" ht="13">
      <c r="A64" s="33" t="s">
        <v>143</v>
      </c>
      <c r="B64" s="34" t="s">
        <v>142</v>
      </c>
      <c r="C64" s="28">
        <v>394327429.78252</v>
      </c>
      <c r="D64" s="28">
        <v>433022442.34399998</v>
      </c>
      <c r="E64" s="28">
        <v>427502068.35000002</v>
      </c>
      <c r="F64" s="28">
        <v>445692248.63499999</v>
      </c>
      <c r="G64" s="28">
        <v>18190180.285</v>
      </c>
      <c r="H64" s="28">
        <v>429449344.22000003</v>
      </c>
      <c r="I64" s="28">
        <v>437572895.78600001</v>
      </c>
      <c r="J64" s="28">
        <v>8123551.5659999996</v>
      </c>
      <c r="K64" s="28">
        <v>430818522.33200002</v>
      </c>
      <c r="L64" s="28">
        <v>424509706.04400003</v>
      </c>
      <c r="M64" s="28">
        <v>-6308816.2879999997</v>
      </c>
      <c r="N64" s="28">
        <v>435126707.55532002</v>
      </c>
      <c r="O64" s="28">
        <v>444116386.38599998</v>
      </c>
      <c r="P64" s="28">
        <v>8989678.8306799997</v>
      </c>
    </row>
    <row r="65" spans="1:16" ht="13">
      <c r="A65" s="29" t="s">
        <v>144</v>
      </c>
      <c r="B65" s="30" t="s">
        <v>145</v>
      </c>
      <c r="C65" s="28">
        <v>7904194380.2218199</v>
      </c>
      <c r="D65" s="28">
        <v>8646705425.4850006</v>
      </c>
      <c r="E65" s="28">
        <v>9131473980.6749992</v>
      </c>
      <c r="F65" s="28">
        <v>8373432850.3550005</v>
      </c>
      <c r="G65" s="28">
        <v>-758041130.32000005</v>
      </c>
      <c r="H65" s="28">
        <v>9165420125.2700005</v>
      </c>
      <c r="I65" s="28">
        <v>8537085175.5899992</v>
      </c>
      <c r="J65" s="28">
        <v>-628334949.67999995</v>
      </c>
      <c r="K65" s="28">
        <v>9267884294.2660007</v>
      </c>
      <c r="L65" s="28">
        <v>8721585962.8059998</v>
      </c>
      <c r="M65" s="28">
        <v>-546298331.46000004</v>
      </c>
      <c r="N65" s="28">
        <v>9360563137.2086601</v>
      </c>
      <c r="O65" s="28">
        <v>8956911318.5020008</v>
      </c>
      <c r="P65" s="28">
        <v>-403651818.70665997</v>
      </c>
    </row>
    <row r="66" spans="1:16" ht="13">
      <c r="A66" s="31" t="s">
        <v>146</v>
      </c>
      <c r="B66" s="32" t="s">
        <v>147</v>
      </c>
      <c r="C66" s="28">
        <v>958741069.19463992</v>
      </c>
      <c r="D66" s="28">
        <v>1030747198.7459999</v>
      </c>
      <c r="E66" s="28">
        <v>1035320998.6050001</v>
      </c>
      <c r="F66" s="28">
        <v>972621001.78600001</v>
      </c>
      <c r="G66" s="28">
        <v>-62699996.818999998</v>
      </c>
      <c r="H66" s="28">
        <v>1055576747.072</v>
      </c>
      <c r="I66" s="28">
        <v>1021611349.686</v>
      </c>
      <c r="J66" s="28">
        <v>-33965397.386</v>
      </c>
      <c r="K66" s="28">
        <v>1076846403.849</v>
      </c>
      <c r="L66" s="28">
        <v>1041006700.1350001</v>
      </c>
      <c r="M66" s="28">
        <v>-35839703.714000002</v>
      </c>
      <c r="N66" s="28">
        <v>1087614867.88749</v>
      </c>
      <c r="O66" s="28">
        <v>1067249224.2269999</v>
      </c>
      <c r="P66" s="28">
        <v>-20365643.660489999</v>
      </c>
    </row>
    <row r="67" spans="1:16" ht="13">
      <c r="A67" s="33" t="s">
        <v>148</v>
      </c>
      <c r="B67" s="34" t="s">
        <v>149</v>
      </c>
      <c r="C67" s="28">
        <v>732892632.37453997</v>
      </c>
      <c r="D67" s="28">
        <v>766143965.89400005</v>
      </c>
      <c r="E67" s="28">
        <v>764136094.14499998</v>
      </c>
      <c r="F67" s="28">
        <v>742855681.06400001</v>
      </c>
      <c r="G67" s="28">
        <v>-21280413.081</v>
      </c>
      <c r="H67" s="28">
        <v>775501327.16400003</v>
      </c>
      <c r="I67" s="28">
        <v>747824563.45200002</v>
      </c>
      <c r="J67" s="28">
        <v>-27676763.712000001</v>
      </c>
      <c r="K67" s="28">
        <v>791145591.21000004</v>
      </c>
      <c r="L67" s="28">
        <v>764082235.78100002</v>
      </c>
      <c r="M67" s="28">
        <v>-27063355.429000001</v>
      </c>
      <c r="N67" s="28">
        <v>799057047.1221</v>
      </c>
      <c r="O67" s="28">
        <v>782360009.38900006</v>
      </c>
      <c r="P67" s="28">
        <v>-16697037.733100001</v>
      </c>
    </row>
    <row r="68" spans="1:16" ht="13">
      <c r="A68" s="33" t="s">
        <v>150</v>
      </c>
      <c r="B68" s="34" t="s">
        <v>151</v>
      </c>
      <c r="C68" s="28">
        <v>225848436.82010001</v>
      </c>
      <c r="D68" s="28">
        <v>264603232.852</v>
      </c>
      <c r="E68" s="28">
        <v>271184904.45999998</v>
      </c>
      <c r="F68" s="28">
        <v>229765320.722</v>
      </c>
      <c r="G68" s="28">
        <v>-41419583.737999998</v>
      </c>
      <c r="H68" s="28">
        <v>280075419.90799999</v>
      </c>
      <c r="I68" s="28">
        <v>273786786.23400003</v>
      </c>
      <c r="J68" s="28">
        <v>-6288633.6739999996</v>
      </c>
      <c r="K68" s="28">
        <v>285700812.639</v>
      </c>
      <c r="L68" s="28">
        <v>276924464.35399997</v>
      </c>
      <c r="M68" s="28">
        <v>-8776348.2850000001</v>
      </c>
      <c r="N68" s="28">
        <v>288557820.76538998</v>
      </c>
      <c r="O68" s="28">
        <v>284889214.838</v>
      </c>
      <c r="P68" s="28">
        <v>-3668605.9273899999</v>
      </c>
    </row>
    <row r="69" spans="1:16" ht="13">
      <c r="A69" s="31" t="s">
        <v>152</v>
      </c>
      <c r="B69" s="32" t="s">
        <v>153</v>
      </c>
      <c r="C69" s="28">
        <v>2288592732.9245</v>
      </c>
      <c r="D69" s="28">
        <v>2384865984.9970002</v>
      </c>
      <c r="E69" s="28">
        <v>2434526719.5100002</v>
      </c>
      <c r="F69" s="28">
        <v>2380169317.4239998</v>
      </c>
      <c r="G69" s="28">
        <v>-54357402.086000003</v>
      </c>
      <c r="H69" s="28">
        <v>2478011223.7979999</v>
      </c>
      <c r="I69" s="28">
        <v>2433570226.7080002</v>
      </c>
      <c r="J69" s="28">
        <v>-44440997.090000004</v>
      </c>
      <c r="K69" s="28">
        <v>2525278978.816</v>
      </c>
      <c r="L69" s="28">
        <v>2469180529.5679998</v>
      </c>
      <c r="M69" s="28">
        <v>-56098449.248000003</v>
      </c>
      <c r="N69" s="28">
        <v>2550531768.6041598</v>
      </c>
      <c r="O69" s="28">
        <v>2515956892.0960002</v>
      </c>
      <c r="P69" s="28">
        <v>-34574876.508160003</v>
      </c>
    </row>
    <row r="70" spans="1:16" ht="13">
      <c r="A70" s="33" t="s">
        <v>154</v>
      </c>
      <c r="B70" s="34" t="s">
        <v>155</v>
      </c>
      <c r="C70" s="28">
        <v>818464149.11813998</v>
      </c>
      <c r="D70" s="28">
        <v>837523050.32099998</v>
      </c>
      <c r="E70" s="28">
        <v>856982628.89999998</v>
      </c>
      <c r="F70" s="28">
        <v>843397715.37600005</v>
      </c>
      <c r="G70" s="28">
        <v>-13584913.524</v>
      </c>
      <c r="H70" s="28">
        <v>870853679.62</v>
      </c>
      <c r="I70" s="28">
        <v>847031616.08599997</v>
      </c>
      <c r="J70" s="28">
        <v>-23822063.534000002</v>
      </c>
      <c r="K70" s="28">
        <v>887024848.58000004</v>
      </c>
      <c r="L70" s="28">
        <v>864624959.329</v>
      </c>
      <c r="M70" s="28">
        <v>-22399889.250999998</v>
      </c>
      <c r="N70" s="28">
        <v>895895097.06579995</v>
      </c>
      <c r="O70" s="28">
        <v>882874372.66299999</v>
      </c>
      <c r="P70" s="28">
        <v>-13020724.402799999</v>
      </c>
    </row>
    <row r="71" spans="1:16" ht="13">
      <c r="A71" s="33" t="s">
        <v>156</v>
      </c>
      <c r="B71" s="34" t="s">
        <v>157</v>
      </c>
      <c r="C71" s="28">
        <v>831494794.08008003</v>
      </c>
      <c r="D71" s="28">
        <v>870495270.551</v>
      </c>
      <c r="E71" s="28">
        <v>886711803.91999996</v>
      </c>
      <c r="F71" s="28">
        <v>869354638.46500003</v>
      </c>
      <c r="G71" s="28">
        <v>-17357165.454999998</v>
      </c>
      <c r="H71" s="28">
        <v>903812374.81599998</v>
      </c>
      <c r="I71" s="28">
        <v>892464461.66999996</v>
      </c>
      <c r="J71" s="28">
        <v>-11347913.146</v>
      </c>
      <c r="K71" s="28">
        <v>921694399.61099994</v>
      </c>
      <c r="L71" s="28">
        <v>902548238.70799994</v>
      </c>
      <c r="M71" s="28">
        <v>-19146160.903000001</v>
      </c>
      <c r="N71" s="28">
        <v>930911343.60711002</v>
      </c>
      <c r="O71" s="28">
        <v>918262634.676</v>
      </c>
      <c r="P71" s="28">
        <v>-12648708.93111</v>
      </c>
    </row>
    <row r="72" spans="1:16" ht="13">
      <c r="A72" s="33" t="s">
        <v>158</v>
      </c>
      <c r="B72" s="34" t="s">
        <v>159</v>
      </c>
      <c r="C72" s="28">
        <v>638633789.72627997</v>
      </c>
      <c r="D72" s="28">
        <v>676847664.125</v>
      </c>
      <c r="E72" s="28">
        <v>690832286.69000006</v>
      </c>
      <c r="F72" s="28">
        <v>667416963.58299994</v>
      </c>
      <c r="G72" s="28">
        <v>-23415323.107000001</v>
      </c>
      <c r="H72" s="28">
        <v>703345169.36199999</v>
      </c>
      <c r="I72" s="28">
        <v>694074148.95200002</v>
      </c>
      <c r="J72" s="28">
        <v>-9271020.4100000001</v>
      </c>
      <c r="K72" s="28">
        <v>716559730.625</v>
      </c>
      <c r="L72" s="28">
        <v>702007331.53100002</v>
      </c>
      <c r="M72" s="28">
        <v>-14552399.094000001</v>
      </c>
      <c r="N72" s="28">
        <v>723725327.93124998</v>
      </c>
      <c r="O72" s="28">
        <v>714819884.75699997</v>
      </c>
      <c r="P72" s="28">
        <v>-8905443.1742499992</v>
      </c>
    </row>
    <row r="73" spans="1:16" ht="13">
      <c r="A73" s="31" t="s">
        <v>160</v>
      </c>
      <c r="B73" s="32" t="s">
        <v>161</v>
      </c>
      <c r="C73" s="28">
        <v>3113361924.5137801</v>
      </c>
      <c r="D73" s="28">
        <v>3370271788.125</v>
      </c>
      <c r="E73" s="28">
        <v>3542679164.6900001</v>
      </c>
      <c r="F73" s="28">
        <v>3304679195.5830002</v>
      </c>
      <c r="G73" s="28">
        <v>-237999969.10700002</v>
      </c>
      <c r="H73" s="28">
        <v>3546934759.362</v>
      </c>
      <c r="I73" s="28">
        <v>3333032047.9520001</v>
      </c>
      <c r="J73" s="28">
        <v>-213902711.41</v>
      </c>
      <c r="K73" s="28">
        <v>3586423476.625</v>
      </c>
      <c r="L73" s="28">
        <v>3411628878.5310001</v>
      </c>
      <c r="M73" s="28">
        <v>-174794598.09400001</v>
      </c>
      <c r="N73" s="28">
        <v>3622287711.3912501</v>
      </c>
      <c r="O73" s="28">
        <v>3516843444.757</v>
      </c>
      <c r="P73" s="28">
        <v>-105444266.63425</v>
      </c>
    </row>
    <row r="74" spans="1:16" ht="13">
      <c r="A74" s="33" t="s">
        <v>162</v>
      </c>
      <c r="B74" s="34" t="s">
        <v>161</v>
      </c>
      <c r="C74" s="28">
        <v>3113361924.5137801</v>
      </c>
      <c r="D74" s="28">
        <v>3370271788.125</v>
      </c>
      <c r="E74" s="28">
        <v>3542679164.6900001</v>
      </c>
      <c r="F74" s="28">
        <v>3304679195.5830002</v>
      </c>
      <c r="G74" s="28">
        <v>-237999969.10700002</v>
      </c>
      <c r="H74" s="28">
        <v>3546934759.362</v>
      </c>
      <c r="I74" s="28">
        <v>3333032047.9520001</v>
      </c>
      <c r="J74" s="28">
        <v>-213902711.41</v>
      </c>
      <c r="K74" s="28">
        <v>3586423476.625</v>
      </c>
      <c r="L74" s="28">
        <v>3411628878.5310001</v>
      </c>
      <c r="M74" s="28">
        <v>-174794598.09400001</v>
      </c>
      <c r="N74" s="28">
        <v>3622287711.3912501</v>
      </c>
      <c r="O74" s="28">
        <v>3516843444.757</v>
      </c>
      <c r="P74" s="28">
        <v>-105444266.63425</v>
      </c>
    </row>
    <row r="75" spans="1:16" ht="13">
      <c r="A75" s="31" t="s">
        <v>163</v>
      </c>
      <c r="B75" s="32" t="s">
        <v>164</v>
      </c>
      <c r="C75" s="28">
        <v>1491401685.8513</v>
      </c>
      <c r="D75" s="28">
        <v>1801046850.7650001</v>
      </c>
      <c r="E75" s="28">
        <v>2056325028.4100001</v>
      </c>
      <c r="F75" s="28">
        <v>1654677974.8399999</v>
      </c>
      <c r="G75" s="28">
        <v>-401647053.56999999</v>
      </c>
      <c r="H75" s="28">
        <v>2022068173.1299999</v>
      </c>
      <c r="I75" s="28">
        <v>1687377240.8080001</v>
      </c>
      <c r="J75" s="28">
        <v>-334690932.32200003</v>
      </c>
      <c r="K75" s="28">
        <v>2016049446.0039999</v>
      </c>
      <c r="L75" s="28">
        <v>1737285670.2179999</v>
      </c>
      <c r="M75" s="28">
        <v>-278763775.78600001</v>
      </c>
      <c r="N75" s="28">
        <v>2036209940.46404</v>
      </c>
      <c r="O75" s="28">
        <v>1793187562.5840001</v>
      </c>
      <c r="P75" s="28">
        <v>-243022377.88003999</v>
      </c>
    </row>
    <row r="76" spans="1:16" ht="13">
      <c r="A76" s="33" t="s">
        <v>165</v>
      </c>
      <c r="B76" s="34" t="s">
        <v>166</v>
      </c>
      <c r="C76" s="28">
        <v>2972378.5814800002</v>
      </c>
      <c r="D76" s="28">
        <v>2967662.9670000002</v>
      </c>
      <c r="E76" s="28">
        <v>2921498.97</v>
      </c>
      <c r="F76" s="28">
        <v>2889158.7769999998</v>
      </c>
      <c r="G76" s="28">
        <v>-32340.192999999999</v>
      </c>
      <c r="H76" s="28">
        <v>2844538.0189999999</v>
      </c>
      <c r="I76" s="28">
        <v>2825374.5260000001</v>
      </c>
      <c r="J76" s="28">
        <v>-19163.492999999999</v>
      </c>
      <c r="K76" s="28">
        <v>2779019.321</v>
      </c>
      <c r="L76" s="28">
        <v>2763719.9890000001</v>
      </c>
      <c r="M76" s="28">
        <v>-15299.332</v>
      </c>
      <c r="N76" s="28">
        <v>2806809.5142100002</v>
      </c>
      <c r="O76" s="28">
        <v>2713476.6830000002</v>
      </c>
      <c r="P76" s="28">
        <v>-93332.831210000004</v>
      </c>
    </row>
    <row r="77" spans="1:16" ht="13">
      <c r="A77" s="33" t="s">
        <v>167</v>
      </c>
      <c r="B77" s="34" t="s">
        <v>168</v>
      </c>
      <c r="C77" s="28">
        <v>2861956.6357399998</v>
      </c>
      <c r="D77" s="28">
        <v>2931208.1</v>
      </c>
      <c r="E77" s="28">
        <v>3000695.2</v>
      </c>
      <c r="F77" s="28">
        <v>2951340.8</v>
      </c>
      <c r="G77" s="28">
        <v>-49354.400000000001</v>
      </c>
      <c r="H77" s="28">
        <v>3011608.8</v>
      </c>
      <c r="I77" s="28">
        <v>2958375.1</v>
      </c>
      <c r="J77" s="28">
        <v>-53233.7</v>
      </c>
      <c r="K77" s="28">
        <v>3028730.7</v>
      </c>
      <c r="L77" s="28">
        <v>3016458.8</v>
      </c>
      <c r="M77" s="28">
        <v>-12271.9</v>
      </c>
      <c r="N77" s="28">
        <v>3059018.0070000002</v>
      </c>
      <c r="O77" s="28">
        <v>3078215</v>
      </c>
      <c r="P77" s="28">
        <v>19196.992999999999</v>
      </c>
    </row>
    <row r="78" spans="1:16" ht="13">
      <c r="A78" s="33" t="s">
        <v>169</v>
      </c>
      <c r="B78" s="34" t="s">
        <v>170</v>
      </c>
      <c r="C78" s="28">
        <v>17882980.221299998</v>
      </c>
      <c r="D78" s="28">
        <v>18705858.908</v>
      </c>
      <c r="E78" s="28">
        <v>18964429.855</v>
      </c>
      <c r="F78" s="28">
        <v>19983671.719000001</v>
      </c>
      <c r="G78" s="28">
        <v>1019241.8639999999</v>
      </c>
      <c r="H78" s="28">
        <v>19093568.519000001</v>
      </c>
      <c r="I78" s="28">
        <v>21206483.416000001</v>
      </c>
      <c r="J78" s="28">
        <v>2112914.8969999999</v>
      </c>
      <c r="K78" s="28">
        <v>19246254.320999999</v>
      </c>
      <c r="L78" s="28">
        <v>22799122.162</v>
      </c>
      <c r="M78" s="28">
        <v>3552867.841</v>
      </c>
      <c r="N78" s="28">
        <v>19438716.864209998</v>
      </c>
      <c r="O78" s="28">
        <v>23356923.614</v>
      </c>
      <c r="P78" s="28">
        <v>3918206.7497899998</v>
      </c>
    </row>
    <row r="79" spans="1:16" ht="13">
      <c r="A79" s="33" t="s">
        <v>171</v>
      </c>
      <c r="B79" s="34" t="s">
        <v>172</v>
      </c>
      <c r="C79" s="28">
        <v>405050180.49122</v>
      </c>
      <c r="D79" s="28">
        <v>523936260.25199997</v>
      </c>
      <c r="E79" s="28">
        <v>651275470.25999999</v>
      </c>
      <c r="F79" s="28">
        <v>472278158.92199999</v>
      </c>
      <c r="G79" s="28">
        <v>-178997311.338</v>
      </c>
      <c r="H79" s="28">
        <v>624574710.10800004</v>
      </c>
      <c r="I79" s="28">
        <v>475932796.634</v>
      </c>
      <c r="J79" s="28">
        <v>-148641913.47400001</v>
      </c>
      <c r="K79" s="28">
        <v>614950750.43900001</v>
      </c>
      <c r="L79" s="28">
        <v>492053844.55399996</v>
      </c>
      <c r="M79" s="28">
        <v>-122896905.88500001</v>
      </c>
      <c r="N79" s="28">
        <v>621100257.94339001</v>
      </c>
      <c r="O79" s="28">
        <v>511733409.838</v>
      </c>
      <c r="P79" s="28">
        <v>-109366848.10539</v>
      </c>
    </row>
    <row r="80" spans="1:16" ht="13">
      <c r="A80" s="33" t="s">
        <v>173</v>
      </c>
      <c r="B80" s="34" t="s">
        <v>174</v>
      </c>
      <c r="C80" s="28">
        <v>2100626.77</v>
      </c>
      <c r="D80" s="28">
        <v>1073300</v>
      </c>
      <c r="E80" s="28">
        <v>1079700</v>
      </c>
      <c r="F80" s="28">
        <v>1058100</v>
      </c>
      <c r="G80" s="28">
        <v>-21600</v>
      </c>
      <c r="H80" s="28">
        <v>1085000</v>
      </c>
      <c r="I80" s="28">
        <v>1063300</v>
      </c>
      <c r="J80" s="28">
        <v>-21700</v>
      </c>
      <c r="K80" s="28">
        <v>1090500</v>
      </c>
      <c r="L80" s="28">
        <v>1068700</v>
      </c>
      <c r="M80" s="28">
        <v>-21800</v>
      </c>
      <c r="N80" s="28">
        <v>1101405</v>
      </c>
      <c r="O80" s="28">
        <v>1079400</v>
      </c>
      <c r="P80" s="28">
        <v>-22005</v>
      </c>
    </row>
    <row r="81" spans="1:16" ht="13">
      <c r="A81" s="33" t="s">
        <v>175</v>
      </c>
      <c r="B81" s="34" t="s">
        <v>176</v>
      </c>
      <c r="C81" s="28">
        <v>75449076.697740003</v>
      </c>
      <c r="D81" s="28">
        <v>113567014.223</v>
      </c>
      <c r="E81" s="28">
        <v>152337866.69</v>
      </c>
      <c r="F81" s="28">
        <v>93541841.226999998</v>
      </c>
      <c r="G81" s="28">
        <v>-58796025.463</v>
      </c>
      <c r="H81" s="28">
        <v>145435608.33399999</v>
      </c>
      <c r="I81" s="28">
        <v>96054147.533999994</v>
      </c>
      <c r="J81" s="28">
        <v>-49381460.799999997</v>
      </c>
      <c r="K81" s="28">
        <v>142447710.40599999</v>
      </c>
      <c r="L81" s="28">
        <v>100351164.051</v>
      </c>
      <c r="M81" s="28">
        <v>-42096546.354999997</v>
      </c>
      <c r="N81" s="28">
        <v>143872187.51006001</v>
      </c>
      <c r="O81" s="28">
        <v>105265707.397</v>
      </c>
      <c r="P81" s="28">
        <v>-38606480.113059998</v>
      </c>
    </row>
    <row r="82" spans="1:16" ht="13">
      <c r="A82" s="33" t="s">
        <v>177</v>
      </c>
      <c r="B82" s="34" t="s">
        <v>178</v>
      </c>
      <c r="C82" s="28">
        <v>3908134.1263600001</v>
      </c>
      <c r="D82" s="28">
        <v>4044098.1090000002</v>
      </c>
      <c r="E82" s="28">
        <v>4064210.1949999998</v>
      </c>
      <c r="F82" s="28">
        <v>4162177.1129999999</v>
      </c>
      <c r="G82" s="28">
        <v>97966.918000000005</v>
      </c>
      <c r="H82" s="28">
        <v>4003268.324</v>
      </c>
      <c r="I82" s="28">
        <v>4118011.4959999998</v>
      </c>
      <c r="J82" s="28">
        <v>114743.17200000001</v>
      </c>
      <c r="K82" s="28">
        <v>4047435.3160000001</v>
      </c>
      <c r="L82" s="28">
        <v>4131555.4440000001</v>
      </c>
      <c r="M82" s="28">
        <v>84120.127999999997</v>
      </c>
      <c r="N82" s="28">
        <v>4087909.66916</v>
      </c>
      <c r="O82" s="28">
        <v>4103390.5090000001</v>
      </c>
      <c r="P82" s="28">
        <v>15480.839840000001</v>
      </c>
    </row>
    <row r="83" spans="1:16" ht="13">
      <c r="A83" s="33" t="s">
        <v>179</v>
      </c>
      <c r="B83" s="34" t="s">
        <v>180</v>
      </c>
      <c r="C83" s="28">
        <v>51160117.637479998</v>
      </c>
      <c r="D83" s="28">
        <v>88594449.116999999</v>
      </c>
      <c r="E83" s="28">
        <v>131080184.34999999</v>
      </c>
      <c r="F83" s="28">
        <v>72942269.827000007</v>
      </c>
      <c r="G83" s="28">
        <v>-58137914.523000002</v>
      </c>
      <c r="H83" s="28">
        <v>124553825.83</v>
      </c>
      <c r="I83" s="28">
        <v>76891740.724000007</v>
      </c>
      <c r="J83" s="28">
        <v>-47662085.105999999</v>
      </c>
      <c r="K83" s="28">
        <v>120575271.47</v>
      </c>
      <c r="L83" s="28">
        <v>81352450.136000007</v>
      </c>
      <c r="M83" s="28">
        <v>-39222821.333999999</v>
      </c>
      <c r="N83" s="28">
        <v>121781024.1847</v>
      </c>
      <c r="O83" s="28">
        <v>85963910.192000002</v>
      </c>
      <c r="P83" s="28">
        <v>-35817113.992700003</v>
      </c>
    </row>
    <row r="84" spans="1:16" ht="13">
      <c r="A84" s="33" t="s">
        <v>181</v>
      </c>
      <c r="B84" s="34" t="s">
        <v>182</v>
      </c>
      <c r="C84" s="28">
        <v>179661321.76962</v>
      </c>
      <c r="D84" s="28">
        <v>202109682.62900001</v>
      </c>
      <c r="E84" s="28">
        <v>226198719.31</v>
      </c>
      <c r="F84" s="28">
        <v>193579111.91600001</v>
      </c>
      <c r="G84" s="28">
        <v>-32619607.394000001</v>
      </c>
      <c r="H84" s="28">
        <v>225597888.278</v>
      </c>
      <c r="I84" s="28">
        <v>195584326.50799999</v>
      </c>
      <c r="J84" s="28">
        <v>-30013561.77</v>
      </c>
      <c r="K84" s="28">
        <v>226961339.63499999</v>
      </c>
      <c r="L84" s="28">
        <v>200006162.30899999</v>
      </c>
      <c r="M84" s="28">
        <v>-26955177.326000001</v>
      </c>
      <c r="N84" s="28">
        <v>229230953.03134999</v>
      </c>
      <c r="O84" s="28">
        <v>205248319.123</v>
      </c>
      <c r="P84" s="28">
        <v>-23982633.908349998</v>
      </c>
    </row>
    <row r="85" spans="1:16" ht="13">
      <c r="A85" s="33" t="s">
        <v>183</v>
      </c>
      <c r="B85" s="34" t="s">
        <v>184</v>
      </c>
      <c r="C85" s="28">
        <v>122479140.12851998</v>
      </c>
      <c r="D85" s="28">
        <v>138084292.28099999</v>
      </c>
      <c r="E85" s="28">
        <v>159425200.64500001</v>
      </c>
      <c r="F85" s="28">
        <v>132541422.226</v>
      </c>
      <c r="G85" s="28">
        <v>-26883778.419</v>
      </c>
      <c r="H85" s="28">
        <v>155724711.16800001</v>
      </c>
      <c r="I85" s="28">
        <v>131702525.178</v>
      </c>
      <c r="J85" s="28">
        <v>-24022185.989999998</v>
      </c>
      <c r="K85" s="28">
        <v>155130222.81200001</v>
      </c>
      <c r="L85" s="28">
        <v>133739991.632</v>
      </c>
      <c r="M85" s="28">
        <v>-21390231.18</v>
      </c>
      <c r="N85" s="28">
        <v>156681525.04012001</v>
      </c>
      <c r="O85" s="28">
        <v>135723867.801</v>
      </c>
      <c r="P85" s="28">
        <v>-20957657.239119999</v>
      </c>
    </row>
    <row r="86" spans="1:16" customFormat="1" ht="13">
      <c r="A86" s="36" t="s">
        <v>185</v>
      </c>
      <c r="B86" s="37" t="s">
        <v>186</v>
      </c>
      <c r="C86" s="28"/>
      <c r="D86" s="28">
        <v>495733.40700000001</v>
      </c>
      <c r="E86" s="28">
        <v>492394.614</v>
      </c>
      <c r="F86" s="28">
        <v>505468.54399999999</v>
      </c>
      <c r="G86" s="28">
        <v>13073.93</v>
      </c>
      <c r="H86" s="28">
        <v>489799.63199999998</v>
      </c>
      <c r="I86" s="28">
        <v>490959.71299999999</v>
      </c>
      <c r="J86" s="28">
        <v>1160.0809999999999</v>
      </c>
      <c r="K86" s="28">
        <v>489799.63199999998</v>
      </c>
      <c r="L86" s="28">
        <v>488646.04800000001</v>
      </c>
      <c r="M86" s="28">
        <v>-1153.5840000000001</v>
      </c>
      <c r="N86" s="28">
        <v>494697.62832000002</v>
      </c>
      <c r="O86" s="28">
        <v>480779.587</v>
      </c>
      <c r="P86" s="28">
        <v>-13918.04132</v>
      </c>
    </row>
    <row r="87" spans="1:16" customFormat="1" ht="13">
      <c r="A87" s="36" t="s">
        <v>187</v>
      </c>
      <c r="B87" s="37" t="s">
        <v>188</v>
      </c>
      <c r="C87" s="28"/>
      <c r="D87" s="28"/>
      <c r="E87" s="28">
        <v>2209036.2540000002</v>
      </c>
      <c r="F87" s="28">
        <v>1009639.75</v>
      </c>
      <c r="G87" s="28">
        <v>-1199396.504</v>
      </c>
      <c r="H87" s="28">
        <v>2795584.4559999998</v>
      </c>
      <c r="I87" s="28">
        <v>1612369.87</v>
      </c>
      <c r="J87" s="28">
        <v>-1183214.5859999999</v>
      </c>
      <c r="K87" s="28">
        <v>3433984.4559999998</v>
      </c>
      <c r="L87" s="28">
        <v>2243598.7200000002</v>
      </c>
      <c r="M87" s="28">
        <v>-1190385.736</v>
      </c>
      <c r="N87" s="28">
        <v>3468324.3005599999</v>
      </c>
      <c r="O87" s="28">
        <v>2835550.4849999999</v>
      </c>
      <c r="P87" s="28">
        <v>-632773.81556000002</v>
      </c>
    </row>
    <row r="88" spans="1:16" customFormat="1" ht="13">
      <c r="A88" s="36" t="s">
        <v>189</v>
      </c>
      <c r="B88" s="37" t="s">
        <v>190</v>
      </c>
      <c r="C88" s="28">
        <v>328.6</v>
      </c>
      <c r="D88" s="28">
        <v>529617.98100000003</v>
      </c>
      <c r="E88" s="28">
        <v>536220.375</v>
      </c>
      <c r="F88" s="28">
        <v>561219.79200000002</v>
      </c>
      <c r="G88" s="28">
        <v>24999.417000000001</v>
      </c>
      <c r="H88" s="28">
        <v>526802.36</v>
      </c>
      <c r="I88" s="28">
        <v>538373.68099999998</v>
      </c>
      <c r="J88" s="28">
        <v>11571.321</v>
      </c>
      <c r="K88" s="28">
        <v>526790.65599999996</v>
      </c>
      <c r="L88" s="28">
        <v>578064.96</v>
      </c>
      <c r="M88" s="28">
        <v>51274.303999999996</v>
      </c>
      <c r="N88" s="28">
        <v>532058.56255999999</v>
      </c>
      <c r="O88" s="28">
        <v>610318.99</v>
      </c>
      <c r="P88" s="28">
        <v>78260.427439999999</v>
      </c>
    </row>
    <row r="89" spans="1:16" customFormat="1" ht="13">
      <c r="A89" s="36" t="s">
        <v>191</v>
      </c>
      <c r="B89" s="37" t="s">
        <v>192</v>
      </c>
      <c r="C89" s="28">
        <v>23965.114939999999</v>
      </c>
      <c r="D89" s="28">
        <v>60850.5</v>
      </c>
      <c r="E89" s="28">
        <v>61189.5</v>
      </c>
      <c r="F89" s="28">
        <v>61240.326000000001</v>
      </c>
      <c r="G89" s="28">
        <v>50.826000000000001</v>
      </c>
      <c r="H89" s="28">
        <v>60116</v>
      </c>
      <c r="I89" s="28">
        <v>58748.631000000001</v>
      </c>
      <c r="J89" s="28">
        <v>-1367.3689999999999</v>
      </c>
      <c r="K89" s="28">
        <v>60116</v>
      </c>
      <c r="L89" s="28">
        <v>58471.775999999998</v>
      </c>
      <c r="M89" s="28">
        <v>-1644.2239999999999</v>
      </c>
      <c r="N89" s="28">
        <v>60717.16</v>
      </c>
      <c r="O89" s="28">
        <v>57530.468999999997</v>
      </c>
      <c r="P89" s="28">
        <v>-3186.6909999999998</v>
      </c>
    </row>
    <row r="90" spans="1:16" customFormat="1" ht="13">
      <c r="A90" s="36" t="s">
        <v>193</v>
      </c>
      <c r="B90" s="37" t="s">
        <v>194</v>
      </c>
      <c r="C90" s="28">
        <v>101491.31226000001</v>
      </c>
      <c r="D90" s="28">
        <v>190207.89300000001</v>
      </c>
      <c r="E90" s="28">
        <v>242368.902</v>
      </c>
      <c r="F90" s="28">
        <v>242566.81400000001</v>
      </c>
      <c r="G90" s="28">
        <v>197.91200000000001</v>
      </c>
      <c r="H90" s="28">
        <v>239511.72</v>
      </c>
      <c r="I90" s="28">
        <v>234059.783</v>
      </c>
      <c r="J90" s="28">
        <v>-5451.9369999999999</v>
      </c>
      <c r="K90" s="28">
        <v>255319.568</v>
      </c>
      <c r="L90" s="28">
        <v>248332.128</v>
      </c>
      <c r="M90" s="28">
        <v>-6987.44</v>
      </c>
      <c r="N90" s="28">
        <v>257872.76368</v>
      </c>
      <c r="O90" s="28">
        <v>247209.27</v>
      </c>
      <c r="P90" s="28">
        <v>-10663.49368</v>
      </c>
    </row>
    <row r="91" spans="1:16" customFormat="1" ht="13">
      <c r="A91" s="36" t="s">
        <v>472</v>
      </c>
      <c r="B91" s="37" t="s">
        <v>473</v>
      </c>
      <c r="C91" s="28">
        <v>534377.80000000005</v>
      </c>
      <c r="D91" s="28">
        <v>538500</v>
      </c>
      <c r="E91" s="28">
        <v>541500</v>
      </c>
      <c r="F91" s="28"/>
      <c r="G91" s="28">
        <v>-541500</v>
      </c>
      <c r="H91" s="28">
        <v>532000</v>
      </c>
      <c r="I91" s="28"/>
      <c r="J91" s="28">
        <v>-532000</v>
      </c>
      <c r="K91" s="28">
        <v>532000</v>
      </c>
      <c r="L91" s="28"/>
      <c r="M91" s="28">
        <v>-532000</v>
      </c>
      <c r="N91" s="28">
        <v>537320</v>
      </c>
      <c r="O91" s="28"/>
      <c r="P91" s="28">
        <v>-537320</v>
      </c>
    </row>
    <row r="92" spans="1:16" customFormat="1" ht="13">
      <c r="A92" s="36" t="s">
        <v>489</v>
      </c>
      <c r="B92" s="37" t="s">
        <v>490</v>
      </c>
      <c r="C92" s="28">
        <v>-63430.400000000001</v>
      </c>
      <c r="D92" s="28"/>
      <c r="E92" s="28"/>
      <c r="F92" s="28"/>
      <c r="G92" s="28"/>
      <c r="H92" s="28"/>
      <c r="I92" s="28"/>
      <c r="J92" s="28"/>
      <c r="K92" s="28"/>
      <c r="L92" s="28"/>
      <c r="M92" s="28"/>
      <c r="N92" s="28"/>
      <c r="O92" s="28"/>
      <c r="P92" s="28"/>
    </row>
    <row r="93" spans="1:16" customFormat="1" ht="13">
      <c r="A93" s="36" t="s">
        <v>195</v>
      </c>
      <c r="B93" s="37" t="s">
        <v>196</v>
      </c>
      <c r="C93" s="28">
        <v>12207052</v>
      </c>
      <c r="D93" s="28">
        <v>12607540.5</v>
      </c>
      <c r="E93" s="28">
        <v>13041976</v>
      </c>
      <c r="F93" s="28">
        <v>12686029</v>
      </c>
      <c r="G93" s="28">
        <v>-355947</v>
      </c>
      <c r="H93" s="28">
        <v>12880044</v>
      </c>
      <c r="I93" s="28">
        <v>12669675.5</v>
      </c>
      <c r="J93" s="28">
        <v>-210368.5</v>
      </c>
      <c r="K93" s="28">
        <v>12781653.5</v>
      </c>
      <c r="L93" s="28">
        <v>12544294</v>
      </c>
      <c r="M93" s="28">
        <v>-237359.5</v>
      </c>
      <c r="N93" s="28">
        <v>12909470.035</v>
      </c>
      <c r="O93" s="28">
        <v>12715575</v>
      </c>
      <c r="P93" s="28">
        <v>-193895.035</v>
      </c>
    </row>
    <row r="94" spans="1:16" customFormat="1" ht="13">
      <c r="A94" s="36" t="s">
        <v>197</v>
      </c>
      <c r="B94" s="37" t="s">
        <v>198</v>
      </c>
      <c r="C94" s="28">
        <v>604800</v>
      </c>
      <c r="D94" s="28">
        <v>585600</v>
      </c>
      <c r="E94" s="28">
        <v>587100</v>
      </c>
      <c r="F94" s="28">
        <v>610200</v>
      </c>
      <c r="G94" s="28">
        <v>23100</v>
      </c>
      <c r="H94" s="28">
        <v>596400</v>
      </c>
      <c r="I94" s="28">
        <v>612000</v>
      </c>
      <c r="J94" s="28">
        <v>15600</v>
      </c>
      <c r="K94" s="28">
        <v>605700</v>
      </c>
      <c r="L94" s="28">
        <v>621000</v>
      </c>
      <c r="M94" s="28">
        <v>15300</v>
      </c>
      <c r="N94" s="28">
        <v>611757</v>
      </c>
      <c r="O94" s="28">
        <v>630300</v>
      </c>
      <c r="P94" s="28">
        <v>18543</v>
      </c>
    </row>
    <row r="95" spans="1:16" s="52" customFormat="1" ht="13">
      <c r="A95" s="41" t="s">
        <v>199</v>
      </c>
      <c r="B95" s="39" t="s">
        <v>200</v>
      </c>
      <c r="C95" s="38">
        <v>9089970.8249999993</v>
      </c>
      <c r="D95" s="38">
        <v>9153900</v>
      </c>
      <c r="E95" s="38">
        <v>9150650</v>
      </c>
      <c r="F95" s="38">
        <v>9150650</v>
      </c>
      <c r="G95" s="38"/>
      <c r="H95" s="38">
        <v>9196700</v>
      </c>
      <c r="I95" s="38">
        <v>9196700</v>
      </c>
      <c r="J95" s="38"/>
      <c r="K95" s="38">
        <v>9333650</v>
      </c>
      <c r="L95" s="38">
        <v>9333650</v>
      </c>
      <c r="M95" s="38"/>
      <c r="N95" s="38">
        <v>9426986.5</v>
      </c>
      <c r="O95" s="38">
        <v>9427000</v>
      </c>
      <c r="P95" s="38">
        <v>13.5</v>
      </c>
    </row>
    <row r="96" spans="1:16" s="52" customFormat="1" ht="13">
      <c r="A96" s="41" t="s">
        <v>201</v>
      </c>
      <c r="B96" s="39" t="s">
        <v>202</v>
      </c>
      <c r="C96" s="38">
        <v>84960872.164000005</v>
      </c>
      <c r="D96" s="38">
        <v>80584672</v>
      </c>
      <c r="E96" s="38">
        <v>79199680</v>
      </c>
      <c r="F96" s="38">
        <v>83239968</v>
      </c>
      <c r="G96" s="38">
        <v>4040288</v>
      </c>
      <c r="H96" s="38">
        <v>77806120</v>
      </c>
      <c r="I96" s="38">
        <v>79911608</v>
      </c>
      <c r="J96" s="38">
        <v>2105488</v>
      </c>
      <c r="K96" s="38">
        <v>77976696</v>
      </c>
      <c r="L96" s="38">
        <v>79056824</v>
      </c>
      <c r="M96" s="38">
        <v>1080128</v>
      </c>
      <c r="N96" s="38">
        <v>78756462.959999993</v>
      </c>
      <c r="O96" s="38">
        <v>78000664</v>
      </c>
      <c r="P96" s="38">
        <v>-755798.96</v>
      </c>
    </row>
    <row r="97" spans="1:16" customFormat="1" ht="13">
      <c r="A97" s="36" t="s">
        <v>474</v>
      </c>
      <c r="B97" s="37" t="s">
        <v>440</v>
      </c>
      <c r="C97" s="28">
        <v>-7473.2503999999999</v>
      </c>
      <c r="D97" s="28"/>
      <c r="E97" s="28"/>
      <c r="F97" s="28"/>
      <c r="G97" s="28"/>
      <c r="H97" s="28"/>
      <c r="I97" s="28"/>
      <c r="J97" s="28"/>
      <c r="K97" s="28"/>
      <c r="L97" s="28"/>
      <c r="M97" s="28"/>
      <c r="N97" s="28"/>
      <c r="O97" s="28"/>
      <c r="P97" s="28"/>
    </row>
    <row r="98" spans="1:16" customFormat="1" ht="13">
      <c r="A98" s="36" t="s">
        <v>203</v>
      </c>
      <c r="B98" s="37" t="s">
        <v>200</v>
      </c>
      <c r="C98" s="28">
        <v>123723.4</v>
      </c>
      <c r="D98" s="28">
        <v>129860</v>
      </c>
      <c r="E98" s="28">
        <v>130600</v>
      </c>
      <c r="F98" s="28">
        <v>127980</v>
      </c>
      <c r="G98" s="28">
        <v>-2620</v>
      </c>
      <c r="H98" s="28">
        <v>131260</v>
      </c>
      <c r="I98" s="28">
        <v>128640</v>
      </c>
      <c r="J98" s="28">
        <v>-2620</v>
      </c>
      <c r="K98" s="28">
        <v>131920</v>
      </c>
      <c r="L98" s="28">
        <v>129280</v>
      </c>
      <c r="M98" s="28">
        <v>-2640</v>
      </c>
      <c r="N98" s="28">
        <v>133239.20000000001</v>
      </c>
      <c r="O98" s="28">
        <v>130580</v>
      </c>
      <c r="P98" s="28">
        <v>-2659.2</v>
      </c>
    </row>
    <row r="99" spans="1:16" customFormat="1" ht="13">
      <c r="A99" s="36" t="s">
        <v>204</v>
      </c>
      <c r="B99" s="37" t="s">
        <v>205</v>
      </c>
      <c r="C99" s="28">
        <v>674280</v>
      </c>
      <c r="D99" s="28">
        <v>643500</v>
      </c>
      <c r="E99" s="28">
        <v>589800</v>
      </c>
      <c r="F99" s="28">
        <v>632205</v>
      </c>
      <c r="G99" s="28">
        <v>42405</v>
      </c>
      <c r="H99" s="28">
        <v>710400</v>
      </c>
      <c r="I99" s="28">
        <v>661320</v>
      </c>
      <c r="J99" s="28">
        <v>-49080</v>
      </c>
      <c r="K99" s="28">
        <v>811500</v>
      </c>
      <c r="L99" s="28">
        <v>901800</v>
      </c>
      <c r="M99" s="28">
        <v>90300</v>
      </c>
      <c r="N99" s="28">
        <v>819615</v>
      </c>
      <c r="O99" s="28">
        <v>975000</v>
      </c>
      <c r="P99" s="28">
        <v>155385</v>
      </c>
    </row>
    <row r="100" spans="1:16" customFormat="1" ht="13">
      <c r="A100" s="36" t="s">
        <v>464</v>
      </c>
      <c r="B100" s="37" t="s">
        <v>465</v>
      </c>
      <c r="C100" s="28">
        <v>1637.0158200000001</v>
      </c>
      <c r="D100" s="28"/>
      <c r="E100" s="28"/>
      <c r="F100" s="28"/>
      <c r="G100" s="28"/>
      <c r="H100" s="28"/>
      <c r="I100" s="28"/>
      <c r="J100" s="28"/>
      <c r="K100" s="28"/>
      <c r="L100" s="28"/>
      <c r="M100" s="28"/>
      <c r="N100" s="28"/>
      <c r="O100" s="28"/>
      <c r="P100" s="28"/>
    </row>
    <row r="101" spans="1:16" customFormat="1" ht="13">
      <c r="A101" s="36" t="s">
        <v>525</v>
      </c>
      <c r="B101" s="37" t="s">
        <v>526</v>
      </c>
      <c r="C101" s="28">
        <v>-19078.3086</v>
      </c>
      <c r="D101" s="28"/>
      <c r="E101" s="28"/>
      <c r="F101" s="28"/>
      <c r="G101" s="28"/>
      <c r="H101" s="28"/>
      <c r="I101" s="28"/>
      <c r="J101" s="28"/>
      <c r="K101" s="28"/>
      <c r="L101" s="28"/>
      <c r="M101" s="28"/>
      <c r="N101" s="28"/>
      <c r="O101" s="28"/>
      <c r="P101" s="28"/>
    </row>
    <row r="102" spans="1:16" customFormat="1" ht="13">
      <c r="A102" s="36" t="s">
        <v>206</v>
      </c>
      <c r="B102" s="37" t="s">
        <v>207</v>
      </c>
      <c r="C102" s="28">
        <v>953290.78300000005</v>
      </c>
      <c r="D102" s="28">
        <v>16294310</v>
      </c>
      <c r="E102" s="28">
        <v>41572685</v>
      </c>
      <c r="F102" s="28">
        <v>902000</v>
      </c>
      <c r="G102" s="28">
        <v>-40670685</v>
      </c>
      <c r="H102" s="28">
        <v>42077190</v>
      </c>
      <c r="I102" s="28">
        <v>911825</v>
      </c>
      <c r="J102" s="28">
        <v>-41165365</v>
      </c>
      <c r="K102" s="28">
        <v>41768495</v>
      </c>
      <c r="L102" s="28">
        <v>916390</v>
      </c>
      <c r="M102" s="28">
        <v>-40852105</v>
      </c>
      <c r="N102" s="28">
        <v>42186179.950000003</v>
      </c>
      <c r="O102" s="28">
        <v>965000</v>
      </c>
      <c r="P102" s="28">
        <v>-41221179.950000003</v>
      </c>
    </row>
    <row r="103" spans="1:16" customFormat="1" ht="13">
      <c r="A103" s="36" t="s">
        <v>208</v>
      </c>
      <c r="B103" s="37" t="s">
        <v>209</v>
      </c>
      <c r="C103" s="28"/>
      <c r="D103" s="28"/>
      <c r="E103" s="28"/>
      <c r="F103" s="28"/>
      <c r="G103" s="28"/>
      <c r="H103" s="28">
        <v>1007783</v>
      </c>
      <c r="I103" s="28"/>
      <c r="J103" s="28">
        <v>-1007783</v>
      </c>
      <c r="K103" s="28">
        <v>2080098</v>
      </c>
      <c r="L103" s="28"/>
      <c r="M103" s="28">
        <v>-2080098</v>
      </c>
      <c r="N103" s="28">
        <v>2100898.98</v>
      </c>
      <c r="O103" s="28"/>
      <c r="P103" s="28">
        <v>-2100898.98</v>
      </c>
    </row>
    <row r="104" spans="1:16" customFormat="1" ht="13">
      <c r="A104" s="36" t="s">
        <v>491</v>
      </c>
      <c r="B104" s="37" t="s">
        <v>492</v>
      </c>
      <c r="C104" s="28">
        <v>13293333.0725</v>
      </c>
      <c r="D104" s="28">
        <v>16270000</v>
      </c>
      <c r="E104" s="28">
        <v>11070000</v>
      </c>
      <c r="F104" s="28">
        <v>22812255</v>
      </c>
      <c r="G104" s="28">
        <v>11742255</v>
      </c>
      <c r="H104" s="28">
        <v>6675000</v>
      </c>
      <c r="I104" s="28">
        <v>24676245</v>
      </c>
      <c r="J104" s="28">
        <v>18001245</v>
      </c>
      <c r="K104" s="28">
        <v>4342500</v>
      </c>
      <c r="L104" s="28">
        <v>26619640</v>
      </c>
      <c r="M104" s="28">
        <v>22277140</v>
      </c>
      <c r="N104" s="28">
        <v>4385925</v>
      </c>
      <c r="O104" s="28">
        <v>28648360</v>
      </c>
      <c r="P104" s="28">
        <v>24262435</v>
      </c>
    </row>
    <row r="105" spans="1:16" customFormat="1" ht="13">
      <c r="A105" s="36"/>
      <c r="B105" s="57" t="s">
        <v>184</v>
      </c>
      <c r="C105" s="55">
        <f>C96+C95</f>
        <v>94050842.989000008</v>
      </c>
      <c r="D105" s="28"/>
      <c r="E105" s="28"/>
      <c r="F105" s="28"/>
      <c r="G105" s="28"/>
      <c r="H105" s="28"/>
      <c r="I105" s="28"/>
      <c r="J105" s="28"/>
      <c r="K105" s="28"/>
      <c r="L105" s="28"/>
      <c r="M105" s="28"/>
      <c r="N105" s="28"/>
      <c r="O105" s="28"/>
      <c r="P105" s="28"/>
    </row>
    <row r="106" spans="1:16" ht="13">
      <c r="A106" s="33" t="s">
        <v>210</v>
      </c>
      <c r="B106" s="34" t="s">
        <v>211</v>
      </c>
      <c r="C106" s="28">
        <v>627875772.79183996</v>
      </c>
      <c r="D106" s="28">
        <v>705033024.17900002</v>
      </c>
      <c r="E106" s="28">
        <v>705977052.93499994</v>
      </c>
      <c r="F106" s="28">
        <v>658750722.31299996</v>
      </c>
      <c r="G106" s="28">
        <v>-47226330.622000001</v>
      </c>
      <c r="H106" s="28">
        <v>716143445.75</v>
      </c>
      <c r="I106" s="28">
        <v>679040159.69200003</v>
      </c>
      <c r="J106" s="28">
        <v>-37103286.057999998</v>
      </c>
      <c r="K106" s="28">
        <v>725792211.58399999</v>
      </c>
      <c r="L106" s="28">
        <v>696002501.14100003</v>
      </c>
      <c r="M106" s="28">
        <v>-29789710.443</v>
      </c>
      <c r="N106" s="28">
        <v>733050133.69983995</v>
      </c>
      <c r="O106" s="28">
        <v>714920942.42700005</v>
      </c>
      <c r="P106" s="28">
        <v>-18129191.272840001</v>
      </c>
    </row>
    <row r="107" spans="1:16" ht="13">
      <c r="A107" s="31" t="s">
        <v>212</v>
      </c>
      <c r="B107" s="32" t="s">
        <v>213</v>
      </c>
      <c r="C107" s="28">
        <v>52096967.737599999</v>
      </c>
      <c r="D107" s="28">
        <v>59773602.851999998</v>
      </c>
      <c r="E107" s="28">
        <v>62622069.460000001</v>
      </c>
      <c r="F107" s="28">
        <v>61285360.722000003</v>
      </c>
      <c r="G107" s="28">
        <v>-1336708.7379999999</v>
      </c>
      <c r="H107" s="28">
        <v>62829221.908</v>
      </c>
      <c r="I107" s="28">
        <v>61494310.435999997</v>
      </c>
      <c r="J107" s="28">
        <v>-1334911.4720000001</v>
      </c>
      <c r="K107" s="28">
        <v>63285988.972000003</v>
      </c>
      <c r="L107" s="28">
        <v>62484184.354000002</v>
      </c>
      <c r="M107" s="28">
        <v>-801804.61800000002</v>
      </c>
      <c r="N107" s="28">
        <v>63918848.861720003</v>
      </c>
      <c r="O107" s="28">
        <v>63674194.838</v>
      </c>
      <c r="P107" s="28">
        <v>-244654.02372</v>
      </c>
    </row>
    <row r="108" spans="1:16" ht="13">
      <c r="A108" s="33" t="s">
        <v>214</v>
      </c>
      <c r="B108" s="34" t="s">
        <v>215</v>
      </c>
      <c r="C108" s="28">
        <v>122496583.43712001</v>
      </c>
      <c r="D108" s="28">
        <v>23955300</v>
      </c>
      <c r="E108" s="28">
        <v>24085700</v>
      </c>
      <c r="F108" s="28">
        <v>23508200</v>
      </c>
      <c r="G108" s="28">
        <v>-577500</v>
      </c>
      <c r="H108" s="28">
        <v>24319600</v>
      </c>
      <c r="I108" s="28">
        <v>23221700</v>
      </c>
      <c r="J108" s="28">
        <v>-1097900</v>
      </c>
      <c r="K108" s="28">
        <v>24555600</v>
      </c>
      <c r="L108" s="28">
        <v>23454000</v>
      </c>
      <c r="M108" s="28">
        <v>-1101600</v>
      </c>
      <c r="N108" s="28">
        <v>24801156</v>
      </c>
      <c r="O108" s="28">
        <v>23804800</v>
      </c>
      <c r="P108" s="28">
        <v>-996356</v>
      </c>
    </row>
    <row r="109" spans="1:16" ht="13">
      <c r="A109" s="33" t="s">
        <v>216</v>
      </c>
      <c r="B109" s="34" t="s">
        <v>217</v>
      </c>
      <c r="C109" s="28">
        <v>3484110.7313000001</v>
      </c>
      <c r="D109" s="28">
        <v>3712756.426</v>
      </c>
      <c r="E109" s="28">
        <v>3751922.23</v>
      </c>
      <c r="F109" s="28">
        <v>3673647.861</v>
      </c>
      <c r="G109" s="28">
        <v>-78274.369000000006</v>
      </c>
      <c r="H109" s="28">
        <v>3837068.4539999999</v>
      </c>
      <c r="I109" s="28">
        <v>3756947.7179999999</v>
      </c>
      <c r="J109" s="28">
        <v>-80120.736000000004</v>
      </c>
      <c r="K109" s="28">
        <v>3869381.986</v>
      </c>
      <c r="L109" s="28">
        <v>3789817.1770000001</v>
      </c>
      <c r="M109" s="28">
        <v>-79564.808999999994</v>
      </c>
      <c r="N109" s="28">
        <v>3908075.8058600002</v>
      </c>
      <c r="O109" s="28">
        <v>3827589.9190000002</v>
      </c>
      <c r="P109" s="28">
        <v>-80485.886859999999</v>
      </c>
    </row>
    <row r="110" spans="1:16" ht="13">
      <c r="A110" s="33" t="s">
        <v>218</v>
      </c>
      <c r="B110" s="34" t="s">
        <v>213</v>
      </c>
      <c r="C110" s="28">
        <v>27513741.056299999</v>
      </c>
      <c r="D110" s="28">
        <v>32105546.425999999</v>
      </c>
      <c r="E110" s="28">
        <v>34784447.229999997</v>
      </c>
      <c r="F110" s="28">
        <v>34103512.861000001</v>
      </c>
      <c r="G110" s="28">
        <v>-680934.36899999983</v>
      </c>
      <c r="H110" s="28">
        <v>34672553.454000004</v>
      </c>
      <c r="I110" s="28">
        <v>34515662.718000002</v>
      </c>
      <c r="J110" s="28">
        <v>-156890.736</v>
      </c>
      <c r="K110" s="28">
        <v>34861006.986000001</v>
      </c>
      <c r="L110" s="28">
        <v>35240367.177000001</v>
      </c>
      <c r="M110" s="28">
        <v>379360.19099999999</v>
      </c>
      <c r="N110" s="28">
        <v>35209617.055859998</v>
      </c>
      <c r="O110" s="28">
        <v>36041804.919</v>
      </c>
      <c r="P110" s="28">
        <v>832187.86314000003</v>
      </c>
    </row>
    <row r="111" spans="1:16" ht="13">
      <c r="A111" s="29" t="s">
        <v>219</v>
      </c>
      <c r="B111" s="30" t="s">
        <v>220</v>
      </c>
      <c r="C111" s="28">
        <v>726950369.49474001</v>
      </c>
      <c r="D111" s="28">
        <v>617848349.59800005</v>
      </c>
      <c r="E111" s="28">
        <v>631699253.44000006</v>
      </c>
      <c r="F111" s="28">
        <v>626310468.61300004</v>
      </c>
      <c r="G111" s="28">
        <v>-5388784.8269999996</v>
      </c>
      <c r="H111" s="28">
        <v>624271348.94700003</v>
      </c>
      <c r="I111" s="28">
        <v>625231279.08200002</v>
      </c>
      <c r="J111" s="28">
        <v>959930.13500000001</v>
      </c>
      <c r="K111" s="28">
        <v>626933863.472</v>
      </c>
      <c r="L111" s="28">
        <v>624273284.50800002</v>
      </c>
      <c r="M111" s="28">
        <v>-2660578.9640000002</v>
      </c>
      <c r="N111" s="28">
        <v>633203202.10671997</v>
      </c>
      <c r="O111" s="28">
        <v>628898677.27600002</v>
      </c>
      <c r="P111" s="28">
        <v>-4304524.83072</v>
      </c>
    </row>
    <row r="112" spans="1:16" ht="13">
      <c r="A112" s="31" t="s">
        <v>221</v>
      </c>
      <c r="B112" s="32" t="s">
        <v>222</v>
      </c>
      <c r="C112" s="28">
        <v>160130704.29954001</v>
      </c>
      <c r="D112" s="28">
        <v>163706234.20500001</v>
      </c>
      <c r="E112" s="28">
        <v>165227809.905</v>
      </c>
      <c r="F112" s="28">
        <v>165181675.08000001</v>
      </c>
      <c r="G112" s="28">
        <v>-46134.824999999997</v>
      </c>
      <c r="H112" s="28">
        <v>166812769.65599999</v>
      </c>
      <c r="I112" s="28">
        <v>166779455.43399999</v>
      </c>
      <c r="J112" s="28">
        <v>-33314.222000000002</v>
      </c>
      <c r="K112" s="28">
        <v>168318453.83700001</v>
      </c>
      <c r="L112" s="28">
        <v>168185909.04499999</v>
      </c>
      <c r="M112" s="28">
        <v>-132544.79199999999</v>
      </c>
      <c r="N112" s="28">
        <v>170001638.37537</v>
      </c>
      <c r="O112" s="28">
        <v>170189281.11500001</v>
      </c>
      <c r="P112" s="28">
        <v>187642.73963</v>
      </c>
    </row>
    <row r="113" spans="1:16" ht="13">
      <c r="A113" s="33" t="s">
        <v>466</v>
      </c>
      <c r="B113" s="34" t="s">
        <v>467</v>
      </c>
      <c r="C113" s="28">
        <v>34190091.943899997</v>
      </c>
      <c r="D113" s="28">
        <v>35434294.523000002</v>
      </c>
      <c r="E113" s="28">
        <v>35254570.979999997</v>
      </c>
      <c r="F113" s="28">
        <v>34494607.048</v>
      </c>
      <c r="G113" s="28">
        <v>-759963.93200000003</v>
      </c>
      <c r="H113" s="28">
        <v>35629954.691</v>
      </c>
      <c r="I113" s="28">
        <v>34914431.420000002</v>
      </c>
      <c r="J113" s="28">
        <v>-715523.27099999983</v>
      </c>
      <c r="K113" s="28">
        <v>35943123.902000003</v>
      </c>
      <c r="L113" s="28">
        <v>35234496.427000001</v>
      </c>
      <c r="M113" s="28">
        <v>-708627.47499999998</v>
      </c>
      <c r="N113" s="28">
        <v>36302555.14102</v>
      </c>
      <c r="O113" s="28">
        <v>35643894.669</v>
      </c>
      <c r="P113" s="28">
        <v>-658660.47201999999</v>
      </c>
    </row>
    <row r="114" spans="1:16" ht="13">
      <c r="A114" s="33" t="s">
        <v>223</v>
      </c>
      <c r="B114" s="34" t="s">
        <v>224</v>
      </c>
      <c r="C114" s="28">
        <v>88466743.250719994</v>
      </c>
      <c r="D114" s="28">
        <v>89643364.737000003</v>
      </c>
      <c r="E114" s="28">
        <v>90729230.950000003</v>
      </c>
      <c r="F114" s="28">
        <v>92150928.687999994</v>
      </c>
      <c r="G114" s="28">
        <v>1421697.7379999999</v>
      </c>
      <c r="H114" s="28">
        <v>91561153.310000002</v>
      </c>
      <c r="I114" s="28">
        <v>93039512.942000002</v>
      </c>
      <c r="J114" s="28">
        <v>1478359.632</v>
      </c>
      <c r="K114" s="28">
        <v>92368503.290000007</v>
      </c>
      <c r="L114" s="28">
        <v>93742018.312999994</v>
      </c>
      <c r="M114" s="28">
        <v>1373515.023</v>
      </c>
      <c r="N114" s="28">
        <v>93292188.322899997</v>
      </c>
      <c r="O114" s="28">
        <v>94774580.111000001</v>
      </c>
      <c r="P114" s="28">
        <v>1482391.7881</v>
      </c>
    </row>
    <row r="115" spans="1:16" ht="13">
      <c r="A115" s="33" t="s">
        <v>225</v>
      </c>
      <c r="B115" s="34" t="s">
        <v>226</v>
      </c>
      <c r="C115" s="28">
        <v>37473869.10492</v>
      </c>
      <c r="D115" s="28">
        <v>38628574.945</v>
      </c>
      <c r="E115" s="28">
        <v>39244007.975000001</v>
      </c>
      <c r="F115" s="28">
        <v>38536139.343999997</v>
      </c>
      <c r="G115" s="28">
        <v>-707868.63100000005</v>
      </c>
      <c r="H115" s="28">
        <v>39621661.655000001</v>
      </c>
      <c r="I115" s="28">
        <v>38825511.071999997</v>
      </c>
      <c r="J115" s="28">
        <v>-796150.58299999998</v>
      </c>
      <c r="K115" s="28">
        <v>40006826.645000003</v>
      </c>
      <c r="L115" s="28">
        <v>39209394.305</v>
      </c>
      <c r="M115" s="28">
        <v>-797432.34</v>
      </c>
      <c r="N115" s="28">
        <v>40406894.911449999</v>
      </c>
      <c r="O115" s="28">
        <v>39770806.335000001</v>
      </c>
      <c r="P115" s="28">
        <v>-636088.57645000005</v>
      </c>
    </row>
    <row r="116" spans="1:16" ht="13">
      <c r="A116" s="31" t="s">
        <v>227</v>
      </c>
      <c r="B116" s="32" t="s">
        <v>228</v>
      </c>
      <c r="C116" s="28">
        <v>232665926.97918004</v>
      </c>
      <c r="D116" s="28">
        <v>144807874.63299999</v>
      </c>
      <c r="E116" s="28">
        <v>149689930.215</v>
      </c>
      <c r="F116" s="28">
        <v>146144518.36000001</v>
      </c>
      <c r="G116" s="28">
        <v>-3545411.855</v>
      </c>
      <c r="H116" s="28">
        <v>151159375.868</v>
      </c>
      <c r="I116" s="28">
        <v>148014618.47799999</v>
      </c>
      <c r="J116" s="28">
        <v>-3144757.39</v>
      </c>
      <c r="K116" s="28">
        <v>152568250.61199999</v>
      </c>
      <c r="L116" s="28">
        <v>149419932.817</v>
      </c>
      <c r="M116" s="28">
        <v>-3148317.7949999999</v>
      </c>
      <c r="N116" s="28">
        <v>154093933.11812001</v>
      </c>
      <c r="O116" s="28">
        <v>151545991.99900001</v>
      </c>
      <c r="P116" s="28">
        <v>-2547941.1191199999</v>
      </c>
    </row>
    <row r="117" spans="1:16" ht="13">
      <c r="A117" s="33" t="s">
        <v>229</v>
      </c>
      <c r="B117" s="34" t="s">
        <v>230</v>
      </c>
      <c r="C117" s="28">
        <v>165258168.23245999</v>
      </c>
      <c r="D117" s="28">
        <v>72399469.895999998</v>
      </c>
      <c r="E117" s="28">
        <v>75797844.079999998</v>
      </c>
      <c r="F117" s="28">
        <v>74044119.672000006</v>
      </c>
      <c r="G117" s="28">
        <v>-1753724.4080000001</v>
      </c>
      <c r="H117" s="28">
        <v>76544538.070999995</v>
      </c>
      <c r="I117" s="28">
        <v>74907930.535999998</v>
      </c>
      <c r="J117" s="28">
        <v>-1636607.5349999999</v>
      </c>
      <c r="K117" s="28">
        <v>77285402.988999993</v>
      </c>
      <c r="L117" s="28">
        <v>75652109.503999993</v>
      </c>
      <c r="M117" s="28">
        <v>-1633293.4850000001</v>
      </c>
      <c r="N117" s="28">
        <v>78058257.018889993</v>
      </c>
      <c r="O117" s="28">
        <v>76754791.887999997</v>
      </c>
      <c r="P117" s="28">
        <v>-1303465.1308899999</v>
      </c>
    </row>
    <row r="118" spans="1:16" ht="13">
      <c r="A118" s="33" t="s">
        <v>231</v>
      </c>
      <c r="B118" s="34" t="s">
        <v>232</v>
      </c>
      <c r="C118" s="28">
        <v>58202801.472259991</v>
      </c>
      <c r="D118" s="28">
        <v>59093339.840999998</v>
      </c>
      <c r="E118" s="28">
        <v>59271807.055</v>
      </c>
      <c r="F118" s="28">
        <v>57834769.016000003</v>
      </c>
      <c r="G118" s="28">
        <v>-1437038.0390000001</v>
      </c>
      <c r="H118" s="28">
        <v>59827579.726000004</v>
      </c>
      <c r="I118" s="28">
        <v>58618027.406000003</v>
      </c>
      <c r="J118" s="28">
        <v>-1209552.32</v>
      </c>
      <c r="K118" s="28">
        <v>60352704.634000003</v>
      </c>
      <c r="L118" s="28">
        <v>59137888.809</v>
      </c>
      <c r="M118" s="28">
        <v>-1214815.825</v>
      </c>
      <c r="N118" s="28">
        <v>60956231.680339999</v>
      </c>
      <c r="O118" s="28">
        <v>59955263.222999997</v>
      </c>
      <c r="P118" s="28">
        <v>-1000968.45734</v>
      </c>
    </row>
    <row r="119" spans="1:16" ht="13">
      <c r="A119" s="33" t="s">
        <v>475</v>
      </c>
      <c r="B119" s="34" t="s">
        <v>476</v>
      </c>
      <c r="C119" s="28">
        <v>9204957.2744600009</v>
      </c>
      <c r="D119" s="28">
        <v>13315064.896</v>
      </c>
      <c r="E119" s="28">
        <v>14620279.08</v>
      </c>
      <c r="F119" s="28">
        <v>14265629.672</v>
      </c>
      <c r="G119" s="28">
        <v>-354649.408</v>
      </c>
      <c r="H119" s="28">
        <v>14787258.071</v>
      </c>
      <c r="I119" s="28">
        <v>14488660.536</v>
      </c>
      <c r="J119" s="28">
        <v>-298597.53499999992</v>
      </c>
      <c r="K119" s="28">
        <v>14930142.989</v>
      </c>
      <c r="L119" s="28">
        <v>14629934.504000001</v>
      </c>
      <c r="M119" s="28">
        <v>-300208.48499999999</v>
      </c>
      <c r="N119" s="28">
        <v>15079444.418889999</v>
      </c>
      <c r="O119" s="28">
        <v>14835936.888</v>
      </c>
      <c r="P119" s="28">
        <v>-243507.53088999999</v>
      </c>
    </row>
    <row r="120" spans="1:16" ht="13">
      <c r="A120" s="31" t="s">
        <v>233</v>
      </c>
      <c r="B120" s="32" t="s">
        <v>234</v>
      </c>
      <c r="C120" s="28">
        <v>271501886.76002002</v>
      </c>
      <c r="D120" s="28">
        <v>246090952.963</v>
      </c>
      <c r="E120" s="28">
        <v>253422710.88499999</v>
      </c>
      <c r="F120" s="28">
        <v>251995552.12799999</v>
      </c>
      <c r="G120" s="28">
        <v>-1427158.757</v>
      </c>
      <c r="H120" s="28">
        <v>242825910.373</v>
      </c>
      <c r="I120" s="28">
        <v>247338664.46000001</v>
      </c>
      <c r="J120" s="28">
        <v>4512754.0870000003</v>
      </c>
      <c r="K120" s="28">
        <v>242461059.07300004</v>
      </c>
      <c r="L120" s="28">
        <v>243450029.28400001</v>
      </c>
      <c r="M120" s="28">
        <v>988970.21100000001</v>
      </c>
      <c r="N120" s="28">
        <v>244885669.66373</v>
      </c>
      <c r="O120" s="28">
        <v>243814690.54800001</v>
      </c>
      <c r="P120" s="28">
        <v>-1070979.11573</v>
      </c>
    </row>
    <row r="121" spans="1:16" ht="13">
      <c r="A121" s="33" t="s">
        <v>235</v>
      </c>
      <c r="B121" s="34" t="s">
        <v>234</v>
      </c>
      <c r="C121" s="28">
        <v>271501886.76002002</v>
      </c>
      <c r="D121" s="28">
        <v>246090952.963</v>
      </c>
      <c r="E121" s="28">
        <v>253422710.88499999</v>
      </c>
      <c r="F121" s="28">
        <v>251995552.12799999</v>
      </c>
      <c r="G121" s="28">
        <v>-1427158.757</v>
      </c>
      <c r="H121" s="28">
        <v>242825910.373</v>
      </c>
      <c r="I121" s="28">
        <v>247338664.46000001</v>
      </c>
      <c r="J121" s="28">
        <v>4512754.0870000003</v>
      </c>
      <c r="K121" s="28">
        <v>242461059.07300004</v>
      </c>
      <c r="L121" s="28">
        <v>243450029.28400001</v>
      </c>
      <c r="M121" s="28">
        <v>988970.21100000001</v>
      </c>
      <c r="N121" s="28">
        <v>244885669.66373</v>
      </c>
      <c r="O121" s="28">
        <v>243814690.54800001</v>
      </c>
      <c r="P121" s="28">
        <v>-1070979.11573</v>
      </c>
    </row>
    <row r="122" spans="1:16" ht="13">
      <c r="A122" s="31" t="s">
        <v>236</v>
      </c>
      <c r="B122" s="32" t="s">
        <v>237</v>
      </c>
      <c r="C122" s="28">
        <v>62651851.456</v>
      </c>
      <c r="D122" s="28">
        <v>63243287.796999998</v>
      </c>
      <c r="E122" s="28">
        <v>63358802.435000002</v>
      </c>
      <c r="F122" s="28">
        <v>62988723.045000002</v>
      </c>
      <c r="G122" s="28">
        <v>-370079.39</v>
      </c>
      <c r="H122" s="28">
        <v>63473293.049999997</v>
      </c>
      <c r="I122" s="28">
        <v>63098540.710000001</v>
      </c>
      <c r="J122" s="28">
        <v>-374752.34</v>
      </c>
      <c r="K122" s="28">
        <v>63586099.950000003</v>
      </c>
      <c r="L122" s="28">
        <v>63217413.362000003</v>
      </c>
      <c r="M122" s="28">
        <v>-368686.58799999999</v>
      </c>
      <c r="N122" s="28">
        <v>64221960.949500002</v>
      </c>
      <c r="O122" s="28">
        <v>63348713.614</v>
      </c>
      <c r="P122" s="28">
        <v>-873247.33550000004</v>
      </c>
    </row>
    <row r="123" spans="1:16" ht="13">
      <c r="A123" s="33" t="s">
        <v>238</v>
      </c>
      <c r="B123" s="34" t="s">
        <v>239</v>
      </c>
      <c r="C123" s="28">
        <v>62651851.456</v>
      </c>
      <c r="D123" s="28">
        <v>63243287.796999998</v>
      </c>
      <c r="E123" s="28">
        <v>63358802.435000002</v>
      </c>
      <c r="F123" s="28">
        <v>62988723.045000002</v>
      </c>
      <c r="G123" s="28">
        <v>-370079.39</v>
      </c>
      <c r="H123" s="28">
        <v>63473293.049999997</v>
      </c>
      <c r="I123" s="28">
        <v>63098540.710000001</v>
      </c>
      <c r="J123" s="28">
        <v>-374752.34</v>
      </c>
      <c r="K123" s="28">
        <v>63586099.950000003</v>
      </c>
      <c r="L123" s="28">
        <v>63217413.362000003</v>
      </c>
      <c r="M123" s="28">
        <v>-368686.58799999999</v>
      </c>
      <c r="N123" s="28">
        <v>64221960.949500002</v>
      </c>
      <c r="O123" s="28">
        <v>63348713.614</v>
      </c>
      <c r="P123" s="28">
        <v>-873247.33550000004</v>
      </c>
    </row>
    <row r="124" spans="1:16" ht="13">
      <c r="A124" s="29" t="s">
        <v>240</v>
      </c>
      <c r="B124" s="30" t="s">
        <v>241</v>
      </c>
      <c r="C124" s="28">
        <v>1303526232.6677001</v>
      </c>
      <c r="D124" s="28">
        <v>750319210.80999994</v>
      </c>
      <c r="E124" s="28">
        <v>301821883.83499998</v>
      </c>
      <c r="F124" s="28">
        <v>324435852.82599998</v>
      </c>
      <c r="G124" s="28">
        <v>22613968.991</v>
      </c>
      <c r="H124" s="28">
        <v>289147395.85500002</v>
      </c>
      <c r="I124" s="28">
        <v>293312189.46799999</v>
      </c>
      <c r="J124" s="28">
        <v>4164793.6129999999</v>
      </c>
      <c r="K124" s="28">
        <v>289476240.11199999</v>
      </c>
      <c r="L124" s="28">
        <v>287560164.505</v>
      </c>
      <c r="M124" s="28">
        <v>-1916075.6070000001</v>
      </c>
      <c r="N124" s="28">
        <v>292371002.51312</v>
      </c>
      <c r="O124" s="28">
        <v>284497172.82200003</v>
      </c>
      <c r="P124" s="28">
        <v>-7873829.6911199996</v>
      </c>
    </row>
    <row r="125" spans="1:16" ht="13">
      <c r="A125" s="31" t="s">
        <v>242</v>
      </c>
      <c r="B125" s="32" t="s">
        <v>241</v>
      </c>
      <c r="C125" s="28">
        <v>1303526232.6677001</v>
      </c>
      <c r="D125" s="28">
        <v>750319210.80999994</v>
      </c>
      <c r="E125" s="28">
        <v>301821883.83499998</v>
      </c>
      <c r="F125" s="28">
        <v>324435852.82599998</v>
      </c>
      <c r="G125" s="28">
        <v>22613968.991</v>
      </c>
      <c r="H125" s="28">
        <v>289147395.85500002</v>
      </c>
      <c r="I125" s="28">
        <v>293312189.46799999</v>
      </c>
      <c r="J125" s="28">
        <v>4164793.6129999999</v>
      </c>
      <c r="K125" s="28">
        <v>289476240.11199999</v>
      </c>
      <c r="L125" s="28">
        <v>287560164.505</v>
      </c>
      <c r="M125" s="28">
        <v>-1916075.6070000001</v>
      </c>
      <c r="N125" s="28">
        <v>292371002.51312</v>
      </c>
      <c r="O125" s="28">
        <v>284497172.82200003</v>
      </c>
      <c r="P125" s="28">
        <v>-7873829.6911199996</v>
      </c>
    </row>
    <row r="126" spans="1:16" ht="13">
      <c r="A126" s="33" t="s">
        <v>243</v>
      </c>
      <c r="B126" s="34" t="s">
        <v>244</v>
      </c>
      <c r="C126" s="28">
        <v>1187008566.7028</v>
      </c>
      <c r="D126" s="28">
        <v>629600241.92299998</v>
      </c>
      <c r="E126" s="28">
        <v>181836929.81999999</v>
      </c>
      <c r="F126" s="28">
        <v>207453897.903</v>
      </c>
      <c r="G126" s="28">
        <v>25616968.083000001</v>
      </c>
      <c r="H126" s="28">
        <v>167577906.234</v>
      </c>
      <c r="I126" s="28">
        <v>175729552.20199999</v>
      </c>
      <c r="J126" s="28">
        <v>8151645.9680000003</v>
      </c>
      <c r="K126" s="28">
        <v>168214585.67300001</v>
      </c>
      <c r="L126" s="28">
        <v>169761131.70300001</v>
      </c>
      <c r="M126" s="28">
        <v>1546546.03</v>
      </c>
      <c r="N126" s="28">
        <v>169896731.52972999</v>
      </c>
      <c r="O126" s="28">
        <v>165581325.96900001</v>
      </c>
      <c r="P126" s="28">
        <v>-4315405.56073</v>
      </c>
    </row>
    <row r="127" spans="1:16" ht="13">
      <c r="A127" s="33" t="s">
        <v>245</v>
      </c>
      <c r="B127" s="34" t="s">
        <v>246</v>
      </c>
      <c r="C127" s="28">
        <v>23433301.014800001</v>
      </c>
      <c r="D127" s="28">
        <v>24657713.506999999</v>
      </c>
      <c r="E127" s="28">
        <v>24322119.300000001</v>
      </c>
      <c r="F127" s="28">
        <v>23795798.557</v>
      </c>
      <c r="G127" s="28">
        <v>-526320.74300000002</v>
      </c>
      <c r="H127" s="28">
        <v>24529366.627</v>
      </c>
      <c r="I127" s="28">
        <v>24004953.964000002</v>
      </c>
      <c r="J127" s="28">
        <v>-524412.66299999983</v>
      </c>
      <c r="K127" s="28">
        <v>24805007.592999998</v>
      </c>
      <c r="L127" s="28">
        <v>24285639.745999999</v>
      </c>
      <c r="M127" s="28">
        <v>-519367.84700000001</v>
      </c>
      <c r="N127" s="28">
        <v>25053057.668930002</v>
      </c>
      <c r="O127" s="28">
        <v>24535595.421</v>
      </c>
      <c r="P127" s="28">
        <v>-517462.24793000001</v>
      </c>
    </row>
    <row r="128" spans="1:16" ht="13">
      <c r="A128" s="35" t="s">
        <v>247</v>
      </c>
      <c r="B128" s="34" t="s">
        <v>22</v>
      </c>
      <c r="C128" s="28">
        <v>93084364.950100005</v>
      </c>
      <c r="D128" s="28">
        <v>96061255.379999995</v>
      </c>
      <c r="E128" s="28">
        <v>95662834.715000004</v>
      </c>
      <c r="F128" s="28">
        <v>93186156.365999997</v>
      </c>
      <c r="G128" s="28">
        <v>-2476678.3489999999</v>
      </c>
      <c r="H128" s="28">
        <v>97040122.994000003</v>
      </c>
      <c r="I128" s="28">
        <v>93577683.302000001</v>
      </c>
      <c r="J128" s="28">
        <v>-3462439.6919999998</v>
      </c>
      <c r="K128" s="28">
        <v>96456646.846000001</v>
      </c>
      <c r="L128" s="28">
        <v>93513393.055999994</v>
      </c>
      <c r="M128" s="28">
        <v>-2943253.79</v>
      </c>
      <c r="N128" s="28">
        <v>97421213.314459994</v>
      </c>
      <c r="O128" s="28">
        <v>94380251.431999996</v>
      </c>
      <c r="P128" s="28">
        <v>-3040961.88246</v>
      </c>
    </row>
    <row r="129" spans="1:16" ht="13">
      <c r="A129" s="36" t="s">
        <v>185</v>
      </c>
      <c r="B129" s="37" t="s">
        <v>186</v>
      </c>
      <c r="C129" s="28"/>
      <c r="D129" s="28">
        <v>211733.86</v>
      </c>
      <c r="E129" s="28">
        <v>209597.33799999999</v>
      </c>
      <c r="F129" s="28">
        <v>203832.704</v>
      </c>
      <c r="G129" s="28">
        <v>-5764.634</v>
      </c>
      <c r="H129" s="28">
        <v>212676.15599999999</v>
      </c>
      <c r="I129" s="28">
        <v>207767.117</v>
      </c>
      <c r="J129" s="28">
        <v>-4909.0389999999998</v>
      </c>
      <c r="K129" s="28">
        <v>212676.15599999999</v>
      </c>
      <c r="L129" s="28">
        <v>207304.38399999999</v>
      </c>
      <c r="M129" s="28">
        <v>-5371.7719999999999</v>
      </c>
      <c r="N129" s="28">
        <v>214802.91756</v>
      </c>
      <c r="O129" s="28">
        <v>207304.38399999999</v>
      </c>
      <c r="P129" s="28">
        <v>-7498.5335599999999</v>
      </c>
    </row>
    <row r="130" spans="1:16" ht="13">
      <c r="A130" s="36" t="s">
        <v>187</v>
      </c>
      <c r="B130" s="37" t="s">
        <v>188</v>
      </c>
      <c r="C130" s="28"/>
      <c r="D130" s="28"/>
      <c r="E130" s="28">
        <v>940319.21799999999</v>
      </c>
      <c r="F130" s="28">
        <v>407142.25</v>
      </c>
      <c r="G130" s="28">
        <v>-533176.96799999999</v>
      </c>
      <c r="H130" s="28">
        <v>1213872.1980000001</v>
      </c>
      <c r="I130" s="28">
        <v>682331.83</v>
      </c>
      <c r="J130" s="28">
        <v>-531540.36800000002</v>
      </c>
      <c r="K130" s="28">
        <v>1491072.1980000001</v>
      </c>
      <c r="L130" s="28">
        <v>951829.76</v>
      </c>
      <c r="M130" s="28">
        <v>-539242.43799999997</v>
      </c>
      <c r="N130" s="28">
        <v>1505982.91998</v>
      </c>
      <c r="O130" s="28">
        <v>1222643.52</v>
      </c>
      <c r="P130" s="28">
        <v>-283339.39997999999</v>
      </c>
    </row>
    <row r="131" spans="1:16" ht="13">
      <c r="A131" s="36" t="s">
        <v>189</v>
      </c>
      <c r="B131" s="37" t="s">
        <v>190</v>
      </c>
      <c r="C131" s="28">
        <v>141.05000000000001</v>
      </c>
      <c r="D131" s="28">
        <v>226206.38</v>
      </c>
      <c r="E131" s="28">
        <v>228252.625</v>
      </c>
      <c r="F131" s="28">
        <v>226314.67199999999</v>
      </c>
      <c r="G131" s="28">
        <v>-1937.953</v>
      </c>
      <c r="H131" s="28">
        <v>228743.13</v>
      </c>
      <c r="I131" s="28">
        <v>227832.02900000001</v>
      </c>
      <c r="J131" s="28">
        <v>-911.101</v>
      </c>
      <c r="K131" s="28">
        <v>228738.04800000001</v>
      </c>
      <c r="L131" s="28">
        <v>245239.67999999999</v>
      </c>
      <c r="M131" s="28">
        <v>16501.632000000001</v>
      </c>
      <c r="N131" s="28">
        <v>231025.42848</v>
      </c>
      <c r="O131" s="28">
        <v>263159.67999999999</v>
      </c>
      <c r="P131" s="28">
        <v>32134.251520000002</v>
      </c>
    </row>
    <row r="132" spans="1:16" ht="13">
      <c r="A132" s="36" t="s">
        <v>191</v>
      </c>
      <c r="B132" s="37" t="s">
        <v>192</v>
      </c>
      <c r="C132" s="28">
        <v>10286.912544999999</v>
      </c>
      <c r="D132" s="28">
        <v>25990</v>
      </c>
      <c r="E132" s="28">
        <v>26046.5</v>
      </c>
      <c r="F132" s="28">
        <v>24695.466</v>
      </c>
      <c r="G132" s="28">
        <v>-1351.0340000000001</v>
      </c>
      <c r="H132" s="28">
        <v>26103</v>
      </c>
      <c r="I132" s="28">
        <v>24861.579000000002</v>
      </c>
      <c r="J132" s="28">
        <v>-1241.421</v>
      </c>
      <c r="K132" s="28">
        <v>26103</v>
      </c>
      <c r="L132" s="28">
        <v>24806.207999999999</v>
      </c>
      <c r="M132" s="28">
        <v>-1296.7919999999999</v>
      </c>
      <c r="N132" s="28">
        <v>26364.03</v>
      </c>
      <c r="O132" s="28">
        <v>24806.207999999999</v>
      </c>
      <c r="P132" s="28">
        <v>-1557.8219999999999</v>
      </c>
    </row>
    <row r="133" spans="1:16" ht="13">
      <c r="A133" s="36" t="s">
        <v>193</v>
      </c>
      <c r="B133" s="37" t="s">
        <v>194</v>
      </c>
      <c r="C133" s="28">
        <v>43564.667054999998</v>
      </c>
      <c r="D133" s="28">
        <v>81240.14</v>
      </c>
      <c r="E133" s="28">
        <v>103169.034</v>
      </c>
      <c r="F133" s="28">
        <v>97816.274000000005</v>
      </c>
      <c r="G133" s="28">
        <v>-5352.76</v>
      </c>
      <c r="H133" s="28">
        <v>103998.51</v>
      </c>
      <c r="I133" s="28">
        <v>99050.747000000003</v>
      </c>
      <c r="J133" s="28">
        <v>-4947.7629999999999</v>
      </c>
      <c r="K133" s="28">
        <v>110862.444</v>
      </c>
      <c r="L133" s="28">
        <v>105353.024</v>
      </c>
      <c r="M133" s="28">
        <v>-5509.42</v>
      </c>
      <c r="N133" s="28">
        <v>111971.06844</v>
      </c>
      <c r="O133" s="28">
        <v>106592.64</v>
      </c>
      <c r="P133" s="28">
        <v>-5378.4284399999997</v>
      </c>
    </row>
    <row r="134" spans="1:16" ht="13">
      <c r="A134" s="36" t="s">
        <v>472</v>
      </c>
      <c r="B134" s="37" t="s">
        <v>473</v>
      </c>
      <c r="C134" s="28">
        <v>229379.15</v>
      </c>
      <c r="D134" s="28">
        <v>230000</v>
      </c>
      <c r="E134" s="28">
        <v>230500</v>
      </c>
      <c r="F134" s="28"/>
      <c r="G134" s="28">
        <v>-230500</v>
      </c>
      <c r="H134" s="28">
        <v>231000</v>
      </c>
      <c r="I134" s="28"/>
      <c r="J134" s="28">
        <v>-231000</v>
      </c>
      <c r="K134" s="28">
        <v>231000</v>
      </c>
      <c r="L134" s="28"/>
      <c r="M134" s="28">
        <v>-231000</v>
      </c>
      <c r="N134" s="28">
        <v>233310</v>
      </c>
      <c r="O134" s="28"/>
      <c r="P134" s="28">
        <v>-233310</v>
      </c>
    </row>
    <row r="135" spans="1:16" ht="13">
      <c r="A135" s="36" t="s">
        <v>489</v>
      </c>
      <c r="B135" s="37" t="s">
        <v>490</v>
      </c>
      <c r="C135" s="28">
        <v>-27227.200000000001</v>
      </c>
      <c r="D135" s="28"/>
      <c r="E135" s="28"/>
      <c r="F135" s="28"/>
      <c r="G135" s="28"/>
      <c r="H135" s="28"/>
      <c r="I135" s="28"/>
      <c r="J135" s="28"/>
      <c r="K135" s="28"/>
      <c r="L135" s="28"/>
      <c r="M135" s="28"/>
      <c r="N135" s="28"/>
      <c r="O135" s="28"/>
      <c r="P135" s="28"/>
    </row>
    <row r="136" spans="1:16" ht="13">
      <c r="A136" s="36" t="s">
        <v>425</v>
      </c>
      <c r="B136" s="37" t="s">
        <v>202</v>
      </c>
      <c r="C136" s="28">
        <v>9506980.2884999998</v>
      </c>
      <c r="D136" s="28">
        <v>9492780</v>
      </c>
      <c r="E136" s="28">
        <v>9609300</v>
      </c>
      <c r="F136" s="28">
        <v>9375705</v>
      </c>
      <c r="G136" s="28">
        <v>-233595</v>
      </c>
      <c r="H136" s="28">
        <v>9627195</v>
      </c>
      <c r="I136" s="28">
        <v>9424500</v>
      </c>
      <c r="J136" s="28">
        <v>-202695</v>
      </c>
      <c r="K136" s="28">
        <v>9136470</v>
      </c>
      <c r="L136" s="28">
        <v>9436845</v>
      </c>
      <c r="M136" s="28">
        <v>300375</v>
      </c>
      <c r="N136" s="28">
        <v>9227834.6999999993</v>
      </c>
      <c r="O136" s="28">
        <v>9413850</v>
      </c>
      <c r="P136" s="28">
        <v>186015.3</v>
      </c>
    </row>
    <row r="137" spans="1:16" ht="13">
      <c r="A137" s="36" t="s">
        <v>451</v>
      </c>
      <c r="B137" s="37" t="s">
        <v>452</v>
      </c>
      <c r="C137" s="28">
        <v>47833569.100000001</v>
      </c>
      <c r="D137" s="28">
        <v>48589200</v>
      </c>
      <c r="E137" s="28">
        <v>49786600</v>
      </c>
      <c r="F137" s="28">
        <v>48773900</v>
      </c>
      <c r="G137" s="28">
        <v>-1012700</v>
      </c>
      <c r="H137" s="28">
        <v>50031400</v>
      </c>
      <c r="I137" s="28">
        <v>48013800</v>
      </c>
      <c r="J137" s="28">
        <v>-2017600</v>
      </c>
      <c r="K137" s="28">
        <v>50281600</v>
      </c>
      <c r="L137" s="28">
        <v>48258900</v>
      </c>
      <c r="M137" s="28">
        <v>-2022700</v>
      </c>
      <c r="N137" s="28">
        <v>50784416</v>
      </c>
      <c r="O137" s="28">
        <v>48751400</v>
      </c>
      <c r="P137" s="28">
        <v>-2033016</v>
      </c>
    </row>
    <row r="138" spans="1:16" ht="13">
      <c r="A138" s="36" t="s">
        <v>453</v>
      </c>
      <c r="B138" s="37" t="s">
        <v>202</v>
      </c>
      <c r="C138" s="28">
        <v>15288797.345000001</v>
      </c>
      <c r="D138" s="28">
        <v>15481625</v>
      </c>
      <c r="E138" s="28">
        <v>14978650</v>
      </c>
      <c r="F138" s="28">
        <v>14898650</v>
      </c>
      <c r="G138" s="28">
        <v>-80000</v>
      </c>
      <c r="H138" s="28">
        <v>15027275</v>
      </c>
      <c r="I138" s="28">
        <v>14948100</v>
      </c>
      <c r="J138" s="28">
        <v>-79175</v>
      </c>
      <c r="K138" s="28">
        <v>15118125</v>
      </c>
      <c r="L138" s="28">
        <v>15037075</v>
      </c>
      <c r="M138" s="28">
        <v>-81050</v>
      </c>
      <c r="N138" s="28">
        <v>15269306.25</v>
      </c>
      <c r="O138" s="28">
        <v>15094175</v>
      </c>
      <c r="P138" s="28">
        <v>-175131.25</v>
      </c>
    </row>
    <row r="139" spans="1:16" ht="13">
      <c r="A139" s="36" t="s">
        <v>454</v>
      </c>
      <c r="B139" s="37" t="s">
        <v>455</v>
      </c>
      <c r="C139" s="28">
        <v>297795.864</v>
      </c>
      <c r="D139" s="28">
        <v>307580</v>
      </c>
      <c r="E139" s="28">
        <v>309100</v>
      </c>
      <c r="F139" s="28">
        <v>300000</v>
      </c>
      <c r="G139" s="28">
        <v>-9100</v>
      </c>
      <c r="H139" s="28">
        <v>310460</v>
      </c>
      <c r="I139" s="28">
        <v>301340</v>
      </c>
      <c r="J139" s="28">
        <v>-9120</v>
      </c>
      <c r="K139" s="28">
        <v>311800</v>
      </c>
      <c r="L139" s="28">
        <v>302640</v>
      </c>
      <c r="M139" s="28">
        <v>-9160</v>
      </c>
      <c r="N139" s="28">
        <v>314918</v>
      </c>
      <c r="O139" s="28">
        <v>305720</v>
      </c>
      <c r="P139" s="28">
        <v>-9198</v>
      </c>
    </row>
    <row r="140" spans="1:16" ht="13">
      <c r="A140" s="36" t="s">
        <v>456</v>
      </c>
      <c r="B140" s="37" t="s">
        <v>457</v>
      </c>
      <c r="C140" s="28">
        <v>1497830</v>
      </c>
      <c r="D140" s="28">
        <v>1510000</v>
      </c>
      <c r="E140" s="28">
        <v>1518800</v>
      </c>
      <c r="F140" s="28">
        <v>1488400</v>
      </c>
      <c r="G140" s="28">
        <v>-30400</v>
      </c>
      <c r="H140" s="28">
        <v>1526300</v>
      </c>
      <c r="I140" s="28">
        <v>1495800</v>
      </c>
      <c r="J140" s="28">
        <v>-30500</v>
      </c>
      <c r="K140" s="28">
        <v>1534000</v>
      </c>
      <c r="L140" s="28">
        <v>1503300</v>
      </c>
      <c r="M140" s="28">
        <v>-30700</v>
      </c>
      <c r="N140" s="28">
        <v>1549340</v>
      </c>
      <c r="O140" s="28">
        <v>1518300</v>
      </c>
      <c r="P140" s="28">
        <v>-31040</v>
      </c>
    </row>
    <row r="141" spans="1:16" ht="13">
      <c r="A141" s="36" t="s">
        <v>458</v>
      </c>
      <c r="B141" s="37" t="s">
        <v>459</v>
      </c>
      <c r="C141" s="28">
        <v>2650000</v>
      </c>
      <c r="D141" s="28">
        <v>2650000</v>
      </c>
      <c r="E141" s="28">
        <v>2600000</v>
      </c>
      <c r="F141" s="28">
        <v>2650000</v>
      </c>
      <c r="G141" s="28">
        <v>50000</v>
      </c>
      <c r="H141" s="28">
        <v>2600000</v>
      </c>
      <c r="I141" s="28">
        <v>2650000</v>
      </c>
      <c r="J141" s="28">
        <v>50000</v>
      </c>
      <c r="K141" s="28">
        <v>2600000</v>
      </c>
      <c r="L141" s="28">
        <v>2650000</v>
      </c>
      <c r="M141" s="28">
        <v>50000</v>
      </c>
      <c r="N141" s="28">
        <v>2626000</v>
      </c>
      <c r="O141" s="28">
        <v>2650000</v>
      </c>
      <c r="P141" s="28">
        <v>24000</v>
      </c>
    </row>
    <row r="142" spans="1:16" ht="13">
      <c r="A142" s="36" t="s">
        <v>477</v>
      </c>
      <c r="B142" s="37" t="s">
        <v>440</v>
      </c>
      <c r="C142" s="28">
        <v>-203619.15700000001</v>
      </c>
      <c r="D142" s="28"/>
      <c r="E142" s="28"/>
      <c r="F142" s="28"/>
      <c r="G142" s="28"/>
      <c r="H142" s="28"/>
      <c r="I142" s="28"/>
      <c r="J142" s="28"/>
      <c r="K142" s="28"/>
      <c r="L142" s="28"/>
      <c r="M142" s="28"/>
      <c r="N142" s="28"/>
      <c r="O142" s="28"/>
      <c r="P142" s="28"/>
    </row>
    <row r="143" spans="1:16" ht="13">
      <c r="A143" s="36" t="s">
        <v>460</v>
      </c>
      <c r="B143" s="37" t="s">
        <v>202</v>
      </c>
      <c r="C143" s="28">
        <v>16003162.630000001</v>
      </c>
      <c r="D143" s="28">
        <v>17254900</v>
      </c>
      <c r="E143" s="28">
        <v>15122500</v>
      </c>
      <c r="F143" s="28">
        <v>14739700</v>
      </c>
      <c r="G143" s="28">
        <v>-382800</v>
      </c>
      <c r="H143" s="28">
        <v>15901100</v>
      </c>
      <c r="I143" s="28">
        <v>15502300</v>
      </c>
      <c r="J143" s="28">
        <v>-398800</v>
      </c>
      <c r="K143" s="28">
        <v>15174200</v>
      </c>
      <c r="L143" s="28">
        <v>14790100</v>
      </c>
      <c r="M143" s="28">
        <v>-384100</v>
      </c>
      <c r="N143" s="28">
        <v>15325942</v>
      </c>
      <c r="O143" s="28">
        <v>14822300</v>
      </c>
      <c r="P143" s="28">
        <v>-503642</v>
      </c>
    </row>
    <row r="144" spans="1:16" ht="13">
      <c r="A144" s="36" t="s">
        <v>478</v>
      </c>
      <c r="B144" s="37" t="s">
        <v>440</v>
      </c>
      <c r="C144" s="28">
        <v>-46295.7</v>
      </c>
      <c r="D144" s="28"/>
      <c r="E144" s="28"/>
      <c r="F144" s="28"/>
      <c r="G144" s="28"/>
      <c r="H144" s="28"/>
      <c r="I144" s="28"/>
      <c r="J144" s="28"/>
      <c r="K144" s="28"/>
      <c r="L144" s="28"/>
      <c r="M144" s="28"/>
      <c r="N144" s="28"/>
      <c r="O144" s="28"/>
      <c r="P144" s="28"/>
    </row>
    <row r="145" spans="1:16" ht="13">
      <c r="A145" s="36"/>
      <c r="B145" s="54" t="s">
        <v>22</v>
      </c>
      <c r="C145" s="56">
        <f>C137+C136</f>
        <v>57340549.388500005</v>
      </c>
      <c r="D145" s="28"/>
      <c r="E145" s="28"/>
      <c r="F145" s="28"/>
      <c r="G145" s="28"/>
      <c r="H145" s="28"/>
      <c r="I145" s="28"/>
      <c r="J145" s="28"/>
      <c r="K145" s="28"/>
      <c r="L145" s="28"/>
      <c r="M145" s="28"/>
      <c r="N145" s="28"/>
      <c r="O145" s="28"/>
      <c r="P145" s="28"/>
    </row>
    <row r="146" spans="1:16" ht="13">
      <c r="A146" s="29" t="s">
        <v>248</v>
      </c>
      <c r="B146" s="30" t="s">
        <v>249</v>
      </c>
      <c r="C146" s="28">
        <v>27041938001.386421</v>
      </c>
      <c r="D146" s="28">
        <v>27711594468.445999</v>
      </c>
      <c r="E146" s="28">
        <v>27925963587.950001</v>
      </c>
      <c r="F146" s="28">
        <v>29286087195.921001</v>
      </c>
      <c r="G146" s="28">
        <v>1360123607.971</v>
      </c>
      <c r="H146" s="28">
        <v>30387051625.414001</v>
      </c>
      <c r="I146" s="28">
        <v>29820083896.742001</v>
      </c>
      <c r="J146" s="28">
        <v>-566967728.67200005</v>
      </c>
      <c r="K146" s="28">
        <v>31188512117.287998</v>
      </c>
      <c r="L146" s="28">
        <v>30484425803.592003</v>
      </c>
      <c r="M146" s="28">
        <v>-704086313.69599998</v>
      </c>
      <c r="N146" s="28">
        <v>31500397238.460899</v>
      </c>
      <c r="O146" s="28">
        <v>31557075777.393002</v>
      </c>
      <c r="P146" s="28">
        <v>56678538.932120003</v>
      </c>
    </row>
    <row r="147" spans="1:16" ht="13">
      <c r="A147" s="31" t="s">
        <v>250</v>
      </c>
      <c r="B147" s="32" t="s">
        <v>251</v>
      </c>
      <c r="C147" s="28">
        <v>13263890595.60216</v>
      </c>
      <c r="D147" s="28">
        <v>13708298738.893999</v>
      </c>
      <c r="E147" s="28">
        <v>15200909296.000002</v>
      </c>
      <c r="F147" s="28">
        <v>15232827442.063999</v>
      </c>
      <c r="G147" s="28">
        <v>31918146.063999999</v>
      </c>
      <c r="H147" s="28">
        <v>16154614755.773998</v>
      </c>
      <c r="I147" s="28">
        <v>16296708203.634001</v>
      </c>
      <c r="J147" s="28">
        <v>142093447.86000001</v>
      </c>
      <c r="K147" s="28">
        <v>16500578730.864</v>
      </c>
      <c r="L147" s="28">
        <v>16634905541.344997</v>
      </c>
      <c r="M147" s="28">
        <v>134326810.48100001</v>
      </c>
      <c r="N147" s="28">
        <v>16665584518.1726</v>
      </c>
      <c r="O147" s="28">
        <v>17372275403.979</v>
      </c>
      <c r="P147" s="28">
        <v>706690885.80636001</v>
      </c>
    </row>
    <row r="148" spans="1:16" ht="13">
      <c r="A148" s="33" t="s">
        <v>252</v>
      </c>
      <c r="B148" s="34" t="s">
        <v>251</v>
      </c>
      <c r="C148" s="28">
        <v>13263890595.60216</v>
      </c>
      <c r="D148" s="28">
        <v>13708298738.893999</v>
      </c>
      <c r="E148" s="28">
        <v>15200909296.000002</v>
      </c>
      <c r="F148" s="28">
        <v>15232827442.063999</v>
      </c>
      <c r="G148" s="28">
        <v>31918146.063999999</v>
      </c>
      <c r="H148" s="28">
        <v>16154614755.773998</v>
      </c>
      <c r="I148" s="28">
        <v>16296708203.634001</v>
      </c>
      <c r="J148" s="28">
        <v>142093447.86000001</v>
      </c>
      <c r="K148" s="28">
        <v>16500578730.864</v>
      </c>
      <c r="L148" s="28">
        <v>16634905541.344997</v>
      </c>
      <c r="M148" s="28">
        <v>134326810.48100001</v>
      </c>
      <c r="N148" s="28">
        <v>16665584518.1726</v>
      </c>
      <c r="O148" s="28">
        <v>17372275403.979</v>
      </c>
      <c r="P148" s="28">
        <v>706690885.80636001</v>
      </c>
    </row>
    <row r="149" spans="1:16" ht="13">
      <c r="A149" s="31" t="s">
        <v>253</v>
      </c>
      <c r="B149" s="32" t="s">
        <v>254</v>
      </c>
      <c r="C149" s="28">
        <v>4013651355.6352</v>
      </c>
      <c r="D149" s="28">
        <v>4161098642.8470001</v>
      </c>
      <c r="E149" s="28">
        <v>4255446599.8150001</v>
      </c>
      <c r="F149" s="28">
        <v>4274664097.8109999</v>
      </c>
      <c r="G149" s="28">
        <v>19217497.995999999</v>
      </c>
      <c r="H149" s="28">
        <v>4357807296.4870005</v>
      </c>
      <c r="I149" s="28">
        <v>4385763013.4239998</v>
      </c>
      <c r="J149" s="28">
        <v>27955716.936999999</v>
      </c>
      <c r="K149" s="28">
        <v>4466508780.3319998</v>
      </c>
      <c r="L149" s="28">
        <v>4479536603.7329998</v>
      </c>
      <c r="M149" s="28">
        <v>13027823.401000001</v>
      </c>
      <c r="N149" s="28">
        <v>4511173868.1353197</v>
      </c>
      <c r="O149" s="28">
        <v>4574677643.1739998</v>
      </c>
      <c r="P149" s="28">
        <v>63503775.038680002</v>
      </c>
    </row>
    <row r="150" spans="1:16" ht="13">
      <c r="A150" s="33" t="s">
        <v>255</v>
      </c>
      <c r="B150" s="34" t="s">
        <v>254</v>
      </c>
      <c r="C150" s="28">
        <v>4013651355.6352</v>
      </c>
      <c r="D150" s="28">
        <v>4161098642.8470001</v>
      </c>
      <c r="E150" s="28">
        <v>4255446599.8150001</v>
      </c>
      <c r="F150" s="28">
        <v>4274664097.8109999</v>
      </c>
      <c r="G150" s="28">
        <v>19217497.995999999</v>
      </c>
      <c r="H150" s="28">
        <v>4357807296.4870005</v>
      </c>
      <c r="I150" s="28">
        <v>4385763013.4239998</v>
      </c>
      <c r="J150" s="28">
        <v>27955716.936999999</v>
      </c>
      <c r="K150" s="28">
        <v>4466508780.3319998</v>
      </c>
      <c r="L150" s="28">
        <v>4479536603.7329998</v>
      </c>
      <c r="M150" s="28">
        <v>13027823.401000001</v>
      </c>
      <c r="N150" s="28">
        <v>4511173868.1353197</v>
      </c>
      <c r="O150" s="28">
        <v>4574677643.1739998</v>
      </c>
      <c r="P150" s="28">
        <v>63503775.038680002</v>
      </c>
    </row>
    <row r="151" spans="1:16" ht="13">
      <c r="A151" s="31" t="s">
        <v>256</v>
      </c>
      <c r="B151" s="32" t="s">
        <v>257</v>
      </c>
      <c r="C151" s="28">
        <v>2921453519.79248</v>
      </c>
      <c r="D151" s="28">
        <v>3048589275.6919999</v>
      </c>
      <c r="E151" s="28">
        <v>3136391266.5450001</v>
      </c>
      <c r="F151" s="28">
        <v>3313134383.3080001</v>
      </c>
      <c r="G151" s="28">
        <v>176743116.76300001</v>
      </c>
      <c r="H151" s="28">
        <v>3229939347.2490001</v>
      </c>
      <c r="I151" s="28">
        <v>3422058150.7340002</v>
      </c>
      <c r="J151" s="28">
        <v>192118803.48500001</v>
      </c>
      <c r="K151" s="28">
        <v>3332193461.8909998</v>
      </c>
      <c r="L151" s="28">
        <v>3537280243.901</v>
      </c>
      <c r="M151" s="28">
        <v>205086782.00999999</v>
      </c>
      <c r="N151" s="28">
        <v>3365515396.5099101</v>
      </c>
      <c r="O151" s="28">
        <v>3652465257.0289998</v>
      </c>
      <c r="P151" s="28">
        <v>286949860.51909</v>
      </c>
    </row>
    <row r="152" spans="1:16" ht="13">
      <c r="A152" s="33" t="s">
        <v>258</v>
      </c>
      <c r="B152" s="34" t="s">
        <v>257</v>
      </c>
      <c r="C152" s="28">
        <v>2910534280.9131398</v>
      </c>
      <c r="D152" s="28">
        <v>3037124881.7690001</v>
      </c>
      <c r="E152" s="28">
        <v>3127268857.4549999</v>
      </c>
      <c r="F152" s="28">
        <v>3304242062.4809999</v>
      </c>
      <c r="G152" s="28">
        <v>176973205.02599999</v>
      </c>
      <c r="H152" s="28">
        <v>3221966244.3150001</v>
      </c>
      <c r="I152" s="28">
        <v>3414462179.5</v>
      </c>
      <c r="J152" s="28">
        <v>192495935.185</v>
      </c>
      <c r="K152" s="28">
        <v>3324183176.585</v>
      </c>
      <c r="L152" s="28">
        <v>3529789264.25</v>
      </c>
      <c r="M152" s="28">
        <v>205606087.66499999</v>
      </c>
      <c r="N152" s="28">
        <v>3357425008.3508501</v>
      </c>
      <c r="O152" s="28">
        <v>3644935699.632</v>
      </c>
      <c r="P152" s="28">
        <v>287510691.28114998</v>
      </c>
    </row>
    <row r="153" spans="1:16" ht="13">
      <c r="A153" s="33" t="s">
        <v>259</v>
      </c>
      <c r="B153" s="34" t="s">
        <v>260</v>
      </c>
      <c r="C153" s="28">
        <v>10919238.87934</v>
      </c>
      <c r="D153" s="28">
        <v>11464393.923</v>
      </c>
      <c r="E153" s="28">
        <v>9122409.0899999999</v>
      </c>
      <c r="F153" s="28">
        <v>8892320.8269999996</v>
      </c>
      <c r="G153" s="28">
        <v>-230088.26300000001</v>
      </c>
      <c r="H153" s="28">
        <v>7973102.9340000004</v>
      </c>
      <c r="I153" s="28">
        <v>7595971.2340000002</v>
      </c>
      <c r="J153" s="28">
        <v>-377131.7</v>
      </c>
      <c r="K153" s="28">
        <v>8010285.3059999999</v>
      </c>
      <c r="L153" s="28">
        <v>7490979.6509999996</v>
      </c>
      <c r="M153" s="28">
        <v>-519305.65500000003</v>
      </c>
      <c r="N153" s="28">
        <v>8090388.1590600004</v>
      </c>
      <c r="O153" s="28">
        <v>7529557.3969999999</v>
      </c>
      <c r="P153" s="28">
        <v>-560830.76205999998</v>
      </c>
    </row>
    <row r="154" spans="1:16" ht="13">
      <c r="A154" s="31" t="s">
        <v>261</v>
      </c>
      <c r="B154" s="32" t="s">
        <v>262</v>
      </c>
      <c r="C154" s="28">
        <v>1860443184.5350802</v>
      </c>
      <c r="D154" s="28">
        <v>1956485513.1579998</v>
      </c>
      <c r="E154" s="28">
        <v>1966738424.0899997</v>
      </c>
      <c r="F154" s="28">
        <v>2011642093.8060002</v>
      </c>
      <c r="G154" s="28">
        <v>44903669.715999998</v>
      </c>
      <c r="H154" s="28">
        <v>3736476515.8819995</v>
      </c>
      <c r="I154" s="28">
        <v>2049111038.6280003</v>
      </c>
      <c r="J154" s="28">
        <v>-1687365477.2539999</v>
      </c>
      <c r="K154" s="28">
        <v>3885341043.9720001</v>
      </c>
      <c r="L154" s="28">
        <v>2072516624.948</v>
      </c>
      <c r="M154" s="28">
        <v>-1812824419.0239999</v>
      </c>
      <c r="N154" s="28">
        <v>3924194454.4117198</v>
      </c>
      <c r="O154" s="28">
        <v>2078949894.9560001</v>
      </c>
      <c r="P154" s="28">
        <v>-1845244559.4557199</v>
      </c>
    </row>
    <row r="155" spans="1:16" ht="13">
      <c r="A155" s="33" t="s">
        <v>263</v>
      </c>
      <c r="B155" s="34" t="s">
        <v>264</v>
      </c>
      <c r="C155" s="28">
        <v>970266591.76753986</v>
      </c>
      <c r="D155" s="28">
        <v>1059942756.5789999</v>
      </c>
      <c r="E155" s="28">
        <v>1068569212.0449998</v>
      </c>
      <c r="F155" s="28">
        <v>1094371046.9030001</v>
      </c>
      <c r="G155" s="28">
        <v>25801834.857999999</v>
      </c>
      <c r="H155" s="28">
        <v>2244038257.941</v>
      </c>
      <c r="I155" s="28">
        <v>1126855519.3139999</v>
      </c>
      <c r="J155" s="28">
        <v>-1117182738.6270001</v>
      </c>
      <c r="K155" s="28">
        <v>2319670521.9860001</v>
      </c>
      <c r="L155" s="28">
        <v>1134358312.474</v>
      </c>
      <c r="M155" s="28">
        <v>-1185312209.5120001</v>
      </c>
      <c r="N155" s="28">
        <v>2342867227.2058601</v>
      </c>
      <c r="O155" s="28">
        <v>1129824947.4779999</v>
      </c>
      <c r="P155" s="28">
        <v>-1213042279.72786</v>
      </c>
    </row>
    <row r="156" spans="1:16" ht="13">
      <c r="A156" s="33" t="s">
        <v>265</v>
      </c>
      <c r="B156" s="34" t="s">
        <v>266</v>
      </c>
      <c r="C156" s="28">
        <v>890176592.76753998</v>
      </c>
      <c r="D156" s="28">
        <v>896542756.579</v>
      </c>
      <c r="E156" s="28">
        <v>898169212.04499996</v>
      </c>
      <c r="F156" s="28">
        <v>917271046.903</v>
      </c>
      <c r="G156" s="28">
        <v>19101834.857999999</v>
      </c>
      <c r="H156" s="28">
        <v>1492438257.941</v>
      </c>
      <c r="I156" s="28">
        <v>922255519.31400001</v>
      </c>
      <c r="J156" s="28">
        <v>-570182738.62699997</v>
      </c>
      <c r="K156" s="28">
        <v>1565670521.9860001</v>
      </c>
      <c r="L156" s="28">
        <v>938158312.47399998</v>
      </c>
      <c r="M156" s="28">
        <v>-627512209.51199996</v>
      </c>
      <c r="N156" s="28">
        <v>1581327227.2058599</v>
      </c>
      <c r="O156" s="28">
        <v>949124947.47800004</v>
      </c>
      <c r="P156" s="28">
        <v>-632202279.72785997</v>
      </c>
    </row>
    <row r="157" spans="1:16" ht="13">
      <c r="A157" s="31" t="s">
        <v>267</v>
      </c>
      <c r="B157" s="32" t="s">
        <v>268</v>
      </c>
      <c r="C157" s="28">
        <v>150694649.87</v>
      </c>
      <c r="D157" s="28">
        <v>164871000</v>
      </c>
      <c r="E157" s="28">
        <v>164010000</v>
      </c>
      <c r="F157" s="28">
        <v>150824000</v>
      </c>
      <c r="G157" s="28">
        <v>-13186000</v>
      </c>
      <c r="H157" s="28">
        <v>166666000</v>
      </c>
      <c r="I157" s="28">
        <v>152933000</v>
      </c>
      <c r="J157" s="28">
        <v>-13733000</v>
      </c>
      <c r="K157" s="28">
        <v>166664000</v>
      </c>
      <c r="L157" s="28">
        <v>154383300</v>
      </c>
      <c r="M157" s="28">
        <v>-12280700</v>
      </c>
      <c r="N157" s="28">
        <v>168330640</v>
      </c>
      <c r="O157" s="28">
        <v>155798000</v>
      </c>
      <c r="P157" s="28">
        <v>-12532640</v>
      </c>
    </row>
    <row r="158" spans="1:16" ht="13">
      <c r="A158" s="33" t="s">
        <v>269</v>
      </c>
      <c r="B158" s="34" t="s">
        <v>268</v>
      </c>
      <c r="C158" s="28">
        <v>150694649.87</v>
      </c>
      <c r="D158" s="28">
        <v>164871000</v>
      </c>
      <c r="E158" s="28">
        <v>164010000</v>
      </c>
      <c r="F158" s="28">
        <v>150824000</v>
      </c>
      <c r="G158" s="28">
        <v>-13186000</v>
      </c>
      <c r="H158" s="28">
        <v>166666000</v>
      </c>
      <c r="I158" s="28">
        <v>152933000</v>
      </c>
      <c r="J158" s="28">
        <v>-13733000</v>
      </c>
      <c r="K158" s="28">
        <v>166664000</v>
      </c>
      <c r="L158" s="28">
        <v>154383300</v>
      </c>
      <c r="M158" s="28">
        <v>-12280700</v>
      </c>
      <c r="N158" s="28">
        <v>168330640</v>
      </c>
      <c r="O158" s="28">
        <v>155798000</v>
      </c>
      <c r="P158" s="28">
        <v>-12532640</v>
      </c>
    </row>
    <row r="159" spans="1:16" ht="13">
      <c r="A159" s="31" t="s">
        <v>270</v>
      </c>
      <c r="B159" s="32" t="s">
        <v>271</v>
      </c>
      <c r="C159" s="28">
        <v>1798361520.138</v>
      </c>
      <c r="D159" s="28">
        <v>588364296.62699997</v>
      </c>
      <c r="E159" s="28">
        <v>592352264.63999999</v>
      </c>
      <c r="F159" s="28">
        <v>618090709.46000004</v>
      </c>
      <c r="G159" s="28">
        <v>25738444.82</v>
      </c>
      <c r="H159" s="28">
        <v>599704529.15900004</v>
      </c>
      <c r="I159" s="28">
        <v>378055911.07599998</v>
      </c>
      <c r="J159" s="28">
        <v>-221648618.083</v>
      </c>
      <c r="K159" s="28">
        <v>607883127.91400003</v>
      </c>
      <c r="L159" s="28">
        <v>390020454.62599999</v>
      </c>
      <c r="M159" s="28">
        <v>-217862673.28799999</v>
      </c>
      <c r="N159" s="28">
        <v>613961959.19314003</v>
      </c>
      <c r="O159" s="28">
        <v>402454565.66299999</v>
      </c>
      <c r="P159" s="28">
        <v>-211507393.53014001</v>
      </c>
    </row>
    <row r="160" spans="1:16" ht="13">
      <c r="A160" s="33" t="s">
        <v>272</v>
      </c>
      <c r="B160" s="34" t="s">
        <v>273</v>
      </c>
      <c r="C160" s="28">
        <v>1775218414.0297799</v>
      </c>
      <c r="D160" s="28">
        <v>562733324.23399997</v>
      </c>
      <c r="E160" s="28">
        <v>566722844.44000006</v>
      </c>
      <c r="F160" s="28">
        <v>591186245.75899994</v>
      </c>
      <c r="G160" s="28">
        <v>24463401.318999998</v>
      </c>
      <c r="H160" s="28">
        <v>574827005.199</v>
      </c>
      <c r="I160" s="28">
        <v>351852030.63999999</v>
      </c>
      <c r="J160" s="28">
        <v>-222974974.55899999</v>
      </c>
      <c r="K160" s="28">
        <v>582944566.94099998</v>
      </c>
      <c r="L160" s="28">
        <v>363826695.56900001</v>
      </c>
      <c r="M160" s="28">
        <v>-219117871.37200001</v>
      </c>
      <c r="N160" s="28">
        <v>588774012.61040998</v>
      </c>
      <c r="O160" s="28">
        <v>375975875.94300002</v>
      </c>
      <c r="P160" s="28">
        <v>-212798136.66740999</v>
      </c>
    </row>
    <row r="161" spans="1:16" ht="13">
      <c r="A161" s="33" t="s">
        <v>274</v>
      </c>
      <c r="B161" s="34" t="s">
        <v>275</v>
      </c>
      <c r="C161" s="28">
        <v>23143106.10822</v>
      </c>
      <c r="D161" s="28">
        <v>25630972.392999999</v>
      </c>
      <c r="E161" s="28">
        <v>25629420.199999999</v>
      </c>
      <c r="F161" s="28">
        <v>26904463.701000001</v>
      </c>
      <c r="G161" s="28">
        <v>1275043.5009999999</v>
      </c>
      <c r="H161" s="28">
        <v>24877523.960000001</v>
      </c>
      <c r="I161" s="28">
        <v>26203880.436000001</v>
      </c>
      <c r="J161" s="28">
        <v>1326356.476</v>
      </c>
      <c r="K161" s="28">
        <v>24938560.973000001</v>
      </c>
      <c r="L161" s="28">
        <v>26193759.057</v>
      </c>
      <c r="M161" s="28">
        <v>1255198.084</v>
      </c>
      <c r="N161" s="28">
        <v>25187946.582729999</v>
      </c>
      <c r="O161" s="28">
        <v>26478689.719999999</v>
      </c>
      <c r="P161" s="28">
        <v>1290743.1372700001</v>
      </c>
    </row>
    <row r="162" spans="1:16" ht="13">
      <c r="A162" s="31" t="s">
        <v>276</v>
      </c>
      <c r="B162" s="32" t="s">
        <v>277</v>
      </c>
      <c r="C162" s="28">
        <v>39728616.135439999</v>
      </c>
      <c r="D162" s="28">
        <v>43288032.699000001</v>
      </c>
      <c r="E162" s="28">
        <v>42442405.015000001</v>
      </c>
      <c r="F162" s="28">
        <v>38779998.700999998</v>
      </c>
      <c r="G162" s="28">
        <v>-3662406.3139999998</v>
      </c>
      <c r="H162" s="28">
        <v>41253499.472999997</v>
      </c>
      <c r="I162" s="28">
        <v>37392332.244000003</v>
      </c>
      <c r="J162" s="28">
        <v>-3861167.2289999998</v>
      </c>
      <c r="K162" s="28">
        <v>41413887.306999996</v>
      </c>
      <c r="L162" s="28">
        <v>37360013.463</v>
      </c>
      <c r="M162" s="28">
        <v>-4053873.844</v>
      </c>
      <c r="N162" s="28">
        <v>41828026.180069998</v>
      </c>
      <c r="O162" s="28">
        <v>36308947.160999998</v>
      </c>
      <c r="P162" s="28">
        <v>-5519079.0190700004</v>
      </c>
    </row>
    <row r="163" spans="1:16" ht="13">
      <c r="A163" s="33" t="s">
        <v>278</v>
      </c>
      <c r="B163" s="34" t="s">
        <v>279</v>
      </c>
      <c r="C163" s="28">
        <v>9751284.4999199994</v>
      </c>
      <c r="D163" s="28">
        <v>10103680.967</v>
      </c>
      <c r="E163" s="28">
        <v>8072452.9699999997</v>
      </c>
      <c r="F163" s="28">
        <v>7460216.7980000004</v>
      </c>
      <c r="G163" s="28">
        <v>-612236.17200000002</v>
      </c>
      <c r="H163" s="28">
        <v>6964406.0190000003</v>
      </c>
      <c r="I163" s="28">
        <v>6652734.5259999996</v>
      </c>
      <c r="J163" s="28">
        <v>-311671.49300000002</v>
      </c>
      <c r="K163" s="28">
        <v>5992715.3210000005</v>
      </c>
      <c r="L163" s="28">
        <v>5982695.9890000001</v>
      </c>
      <c r="M163" s="28">
        <v>-10019.332</v>
      </c>
      <c r="N163" s="28">
        <v>6052642.4742099997</v>
      </c>
      <c r="O163" s="28">
        <v>5217844.6830000002</v>
      </c>
      <c r="P163" s="28">
        <v>-834797.79121000005</v>
      </c>
    </row>
    <row r="164" spans="1:16" ht="13">
      <c r="A164" s="33" t="s">
        <v>280</v>
      </c>
      <c r="B164" s="34" t="s">
        <v>281</v>
      </c>
      <c r="C164" s="28">
        <v>29977331.63552</v>
      </c>
      <c r="D164" s="28">
        <v>33184351.732000001</v>
      </c>
      <c r="E164" s="28">
        <v>34369952.045000002</v>
      </c>
      <c r="F164" s="28">
        <v>31319781.903000001</v>
      </c>
      <c r="G164" s="28">
        <v>-3050170.142</v>
      </c>
      <c r="H164" s="28">
        <v>34289093.454000004</v>
      </c>
      <c r="I164" s="28">
        <v>30739597.717999998</v>
      </c>
      <c r="J164" s="28">
        <v>-3549495.736</v>
      </c>
      <c r="K164" s="28">
        <v>35421171.986000001</v>
      </c>
      <c r="L164" s="28">
        <v>31377317.473999999</v>
      </c>
      <c r="M164" s="28">
        <v>-4043854.5120000001</v>
      </c>
      <c r="N164" s="28">
        <v>35775383.705859996</v>
      </c>
      <c r="O164" s="28">
        <v>31091102.478</v>
      </c>
      <c r="P164" s="28">
        <v>-4684281.22786</v>
      </c>
    </row>
    <row r="165" spans="1:16" ht="13">
      <c r="A165" s="31" t="s">
        <v>282</v>
      </c>
      <c r="B165" s="32" t="s">
        <v>283</v>
      </c>
      <c r="C165" s="28">
        <v>2612026183.3836002</v>
      </c>
      <c r="D165" s="28">
        <v>3924049149.0000005</v>
      </c>
      <c r="E165" s="28">
        <v>2471486857.7350001</v>
      </c>
      <c r="F165" s="28">
        <v>3551419440.6129999</v>
      </c>
      <c r="G165" s="28">
        <v>1079932582.878</v>
      </c>
      <c r="H165" s="28">
        <v>2021085738.3469999</v>
      </c>
      <c r="I165" s="28">
        <v>2232556812.1900001</v>
      </c>
      <c r="J165" s="28">
        <v>211471073.84299999</v>
      </c>
      <c r="K165" s="28">
        <v>2125508500.404</v>
      </c>
      <c r="L165" s="28">
        <v>2301687989.2550001</v>
      </c>
      <c r="M165" s="28">
        <v>176179488.85100001</v>
      </c>
      <c r="N165" s="28">
        <v>2146763585.40804</v>
      </c>
      <c r="O165" s="28">
        <v>2384615034.1030002</v>
      </c>
      <c r="P165" s="28">
        <v>237851448.69496</v>
      </c>
    </row>
    <row r="166" spans="1:16" ht="13">
      <c r="A166" s="33" t="s">
        <v>284</v>
      </c>
      <c r="B166" s="34" t="s">
        <v>285</v>
      </c>
      <c r="C166" s="28">
        <v>2181604492.6602001</v>
      </c>
      <c r="D166" s="28">
        <v>3253651704.25</v>
      </c>
      <c r="E166" s="28">
        <v>1988594370.7549999</v>
      </c>
      <c r="F166" s="28">
        <v>2971149355.9650002</v>
      </c>
      <c r="G166" s="28">
        <v>982554985.20999992</v>
      </c>
      <c r="H166" s="28">
        <v>1610842489.882</v>
      </c>
      <c r="I166" s="28">
        <v>1824223848.092</v>
      </c>
      <c r="J166" s="28">
        <v>213381358.21000001</v>
      </c>
      <c r="K166" s="28">
        <v>1711721310.303</v>
      </c>
      <c r="L166" s="28">
        <v>1889743120.6170001</v>
      </c>
      <c r="M166" s="28">
        <v>178021810.31400001</v>
      </c>
      <c r="N166" s="28">
        <v>1728838523.4060299</v>
      </c>
      <c r="O166" s="28">
        <v>1976269568.7169998</v>
      </c>
      <c r="P166" s="28">
        <v>247431045.31097001</v>
      </c>
    </row>
    <row r="167" spans="1:16" ht="13">
      <c r="A167" s="33" t="s">
        <v>286</v>
      </c>
      <c r="B167" s="34" t="s">
        <v>287</v>
      </c>
      <c r="C167" s="28">
        <v>430421690.7234</v>
      </c>
      <c r="D167" s="28">
        <v>670397444.75</v>
      </c>
      <c r="E167" s="28">
        <v>482892486.98000008</v>
      </c>
      <c r="F167" s="28">
        <v>580270084.648</v>
      </c>
      <c r="G167" s="28">
        <v>97377597.667999998</v>
      </c>
      <c r="H167" s="28">
        <v>410243248.46499997</v>
      </c>
      <c r="I167" s="28">
        <v>408332964.09799999</v>
      </c>
      <c r="J167" s="28">
        <v>-1910284.3670000001</v>
      </c>
      <c r="K167" s="28">
        <v>413787190.10100001</v>
      </c>
      <c r="L167" s="28">
        <v>411944868.63800001</v>
      </c>
      <c r="M167" s="28">
        <v>-1842321.463</v>
      </c>
      <c r="N167" s="28">
        <v>417925062.00200999</v>
      </c>
      <c r="O167" s="28">
        <v>408345465.38599998</v>
      </c>
      <c r="P167" s="28">
        <v>-9579596.6160100009</v>
      </c>
    </row>
    <row r="168" spans="1:16" ht="13">
      <c r="A168" s="31" t="s">
        <v>288</v>
      </c>
      <c r="B168" s="32" t="s">
        <v>289</v>
      </c>
      <c r="C168" s="28">
        <v>381688376.29446</v>
      </c>
      <c r="D168" s="28">
        <v>116549819.52899998</v>
      </c>
      <c r="E168" s="28">
        <v>96186474.109999999</v>
      </c>
      <c r="F168" s="28">
        <v>94705030.158000007</v>
      </c>
      <c r="G168" s="28">
        <v>-1481443.952</v>
      </c>
      <c r="H168" s="28">
        <v>79503943.042999998</v>
      </c>
      <c r="I168" s="28">
        <v>865505434.81200004</v>
      </c>
      <c r="J168" s="28">
        <v>786001491.76900005</v>
      </c>
      <c r="K168" s="28">
        <v>62420584.604000002</v>
      </c>
      <c r="L168" s="28">
        <v>876735032.32099998</v>
      </c>
      <c r="M168" s="28">
        <v>814314447.71700001</v>
      </c>
      <c r="N168" s="28">
        <v>63044790.450039998</v>
      </c>
      <c r="O168" s="28">
        <v>899531031.32799995</v>
      </c>
      <c r="P168" s="28">
        <v>836486240.87795997</v>
      </c>
    </row>
    <row r="169" spans="1:16" ht="13">
      <c r="A169" s="33" t="s">
        <v>290</v>
      </c>
      <c r="B169" s="34" t="s">
        <v>291</v>
      </c>
      <c r="C169" s="28">
        <v>76370262.117740005</v>
      </c>
      <c r="D169" s="28">
        <v>93678969.737000003</v>
      </c>
      <c r="E169" s="28">
        <v>74145705.950000003</v>
      </c>
      <c r="F169" s="28">
        <v>72954540.709000006</v>
      </c>
      <c r="G169" s="28">
        <v>-1191165.2409999999</v>
      </c>
      <c r="H169" s="28">
        <v>57625809.336000003</v>
      </c>
      <c r="I169" s="28">
        <v>843909192.14400005</v>
      </c>
      <c r="J169" s="28">
        <v>786283382.80799997</v>
      </c>
      <c r="K169" s="28">
        <v>40432545.291000001</v>
      </c>
      <c r="L169" s="28">
        <v>855024362.71899998</v>
      </c>
      <c r="M169" s="28">
        <v>814591817.42799997</v>
      </c>
      <c r="N169" s="28">
        <v>40836870.74391</v>
      </c>
      <c r="O169" s="28">
        <v>877623042.43400002</v>
      </c>
      <c r="P169" s="28">
        <v>836786171.69008994</v>
      </c>
    </row>
    <row r="170" spans="1:16" ht="13">
      <c r="A170" s="33" t="s">
        <v>292</v>
      </c>
      <c r="B170" s="34" t="s">
        <v>293</v>
      </c>
      <c r="C170" s="28">
        <v>1120547.96</v>
      </c>
      <c r="D170" s="28">
        <v>1250000</v>
      </c>
      <c r="E170" s="28">
        <v>1257500</v>
      </c>
      <c r="F170" s="28">
        <v>1228200</v>
      </c>
      <c r="G170" s="28">
        <v>-29300</v>
      </c>
      <c r="H170" s="28">
        <v>1263800</v>
      </c>
      <c r="I170" s="28">
        <v>1234400</v>
      </c>
      <c r="J170" s="28">
        <v>-29400</v>
      </c>
      <c r="K170" s="28">
        <v>1270100</v>
      </c>
      <c r="L170" s="28">
        <v>1240700</v>
      </c>
      <c r="M170" s="28">
        <v>-29400</v>
      </c>
      <c r="N170" s="28">
        <v>1282801</v>
      </c>
      <c r="O170" s="28">
        <v>1253000</v>
      </c>
      <c r="P170" s="28">
        <v>-29801</v>
      </c>
    </row>
    <row r="171" spans="1:16" ht="13">
      <c r="A171" s="33" t="s">
        <v>294</v>
      </c>
      <c r="B171" s="34" t="s">
        <v>295</v>
      </c>
      <c r="C171" s="28">
        <v>286005735.91000003</v>
      </c>
      <c r="D171" s="28">
        <v>250000</v>
      </c>
      <c r="E171" s="28">
        <v>290800</v>
      </c>
      <c r="F171" s="28">
        <v>290800</v>
      </c>
      <c r="G171" s="28"/>
      <c r="H171" s="28">
        <v>292000</v>
      </c>
      <c r="I171" s="28">
        <v>292000</v>
      </c>
      <c r="J171" s="28"/>
      <c r="K171" s="28">
        <v>293500</v>
      </c>
      <c r="L171" s="28">
        <v>293500</v>
      </c>
      <c r="M171" s="28"/>
      <c r="N171" s="28">
        <v>296435</v>
      </c>
      <c r="O171" s="28">
        <v>296500</v>
      </c>
      <c r="P171" s="28">
        <v>65</v>
      </c>
    </row>
    <row r="172" spans="1:16" ht="13">
      <c r="A172" s="33" t="s">
        <v>296</v>
      </c>
      <c r="B172" s="34" t="s">
        <v>297</v>
      </c>
      <c r="C172" s="28">
        <v>18191830.30672</v>
      </c>
      <c r="D172" s="28">
        <v>21370849.791999999</v>
      </c>
      <c r="E172" s="28">
        <v>20492468.16</v>
      </c>
      <c r="F172" s="28">
        <v>20231489.449000001</v>
      </c>
      <c r="G172" s="28">
        <v>-260978.71100000001</v>
      </c>
      <c r="H172" s="28">
        <v>20322333.706999999</v>
      </c>
      <c r="I172" s="28">
        <v>20069842.668000001</v>
      </c>
      <c r="J172" s="28">
        <v>-252491.03899999999</v>
      </c>
      <c r="K172" s="28">
        <v>20424439.313000001</v>
      </c>
      <c r="L172" s="28">
        <v>20176469.602000002</v>
      </c>
      <c r="M172" s="28">
        <v>-247969.71100000001</v>
      </c>
      <c r="N172" s="28">
        <v>20628683.706130002</v>
      </c>
      <c r="O172" s="28">
        <v>20358488.894000001</v>
      </c>
      <c r="P172" s="28">
        <v>-270194.81212999998</v>
      </c>
    </row>
    <row r="173" spans="1:16" ht="13">
      <c r="A173" s="29" t="s">
        <v>298</v>
      </c>
      <c r="B173" s="30" t="s">
        <v>299</v>
      </c>
      <c r="C173" s="28">
        <v>10598008389.94248</v>
      </c>
      <c r="D173" s="28">
        <v>10646999742.422001</v>
      </c>
      <c r="E173" s="28">
        <v>10853915834.59</v>
      </c>
      <c r="F173" s="28">
        <v>11998597983.855</v>
      </c>
      <c r="G173" s="28">
        <v>1144682149.2650001</v>
      </c>
      <c r="H173" s="28">
        <v>10968819911.625999</v>
      </c>
      <c r="I173" s="28">
        <v>10875916223.622</v>
      </c>
      <c r="J173" s="28">
        <v>-92903688.003999993</v>
      </c>
      <c r="K173" s="28">
        <v>11386987395.736</v>
      </c>
      <c r="L173" s="28">
        <v>11345747533.551001</v>
      </c>
      <c r="M173" s="28">
        <v>-41239862.185000002</v>
      </c>
      <c r="N173" s="28">
        <v>11500857269.693399</v>
      </c>
      <c r="O173" s="28">
        <v>11376824643.256001</v>
      </c>
      <c r="P173" s="28">
        <v>-124032626.43736</v>
      </c>
    </row>
    <row r="174" spans="1:16" ht="13">
      <c r="A174" s="31" t="s">
        <v>300</v>
      </c>
      <c r="B174" s="32" t="s">
        <v>301</v>
      </c>
      <c r="C174" s="28">
        <v>3311795477.3570662</v>
      </c>
      <c r="D174" s="28">
        <v>3189720649.665</v>
      </c>
      <c r="E174" s="28">
        <v>3208137275.4650002</v>
      </c>
      <c r="F174" s="28">
        <v>3237993521.21</v>
      </c>
      <c r="G174" s="28">
        <v>29856245.745000001</v>
      </c>
      <c r="H174" s="28">
        <v>3245977463.052</v>
      </c>
      <c r="I174" s="28">
        <v>3265380526.3600001</v>
      </c>
      <c r="J174" s="28">
        <v>19403063.307999998</v>
      </c>
      <c r="K174" s="28">
        <v>3496586315.842</v>
      </c>
      <c r="L174" s="28">
        <v>3532576054.2459998</v>
      </c>
      <c r="M174" s="28">
        <v>35989738.403999999</v>
      </c>
      <c r="N174" s="28">
        <v>3531552179.0004201</v>
      </c>
      <c r="O174" s="28">
        <v>3473575840.362</v>
      </c>
      <c r="P174" s="28">
        <v>-57976338.638420001</v>
      </c>
    </row>
    <row r="175" spans="1:16" ht="13">
      <c r="A175" s="33" t="s">
        <v>302</v>
      </c>
      <c r="B175" s="34" t="s">
        <v>303</v>
      </c>
      <c r="C175" s="28">
        <v>2684589173.5479298</v>
      </c>
      <c r="D175" s="28">
        <v>2475914668.4809999</v>
      </c>
      <c r="E175" s="28">
        <v>2390472203.1300001</v>
      </c>
      <c r="F175" s="28">
        <v>2439540595.2080002</v>
      </c>
      <c r="G175" s="28">
        <v>49068392.078000002</v>
      </c>
      <c r="H175" s="28">
        <v>2430308499.6820002</v>
      </c>
      <c r="I175" s="28">
        <v>2495857765.888</v>
      </c>
      <c r="J175" s="28">
        <v>65549266.206</v>
      </c>
      <c r="K175" s="28">
        <v>2690716837.572</v>
      </c>
      <c r="L175" s="28">
        <v>2780417271.8379998</v>
      </c>
      <c r="M175" s="28">
        <v>89700434.266000003</v>
      </c>
      <c r="N175" s="28">
        <v>2717624005.9477201</v>
      </c>
      <c r="O175" s="28">
        <v>2719710607.1859999</v>
      </c>
      <c r="P175" s="28">
        <v>2086601.2382799999</v>
      </c>
    </row>
    <row r="176" spans="1:16" ht="13">
      <c r="A176" s="33" t="s">
        <v>304</v>
      </c>
      <c r="B176" s="34" t="s">
        <v>305</v>
      </c>
      <c r="C176" s="28">
        <v>180319500</v>
      </c>
      <c r="D176" s="28">
        <v>180319500</v>
      </c>
      <c r="E176" s="28">
        <v>180319500</v>
      </c>
      <c r="F176" s="28">
        <v>176476100</v>
      </c>
      <c r="G176" s="28">
        <v>-3843400</v>
      </c>
      <c r="H176" s="28">
        <v>180319500</v>
      </c>
      <c r="I176" s="28">
        <v>176476100</v>
      </c>
      <c r="J176" s="28">
        <v>-3843400</v>
      </c>
      <c r="K176" s="28">
        <v>180319500</v>
      </c>
      <c r="L176" s="28">
        <v>176476100</v>
      </c>
      <c r="M176" s="28">
        <v>-3843400</v>
      </c>
      <c r="N176" s="28">
        <v>182122695</v>
      </c>
      <c r="O176" s="28">
        <v>176476100</v>
      </c>
      <c r="P176" s="28">
        <v>-5646595</v>
      </c>
    </row>
    <row r="177" spans="1:16" ht="13">
      <c r="A177" s="33" t="s">
        <v>306</v>
      </c>
      <c r="B177" s="34" t="s">
        <v>307</v>
      </c>
      <c r="C177" s="28">
        <v>124144560.809136</v>
      </c>
      <c r="D177" s="28">
        <v>217023481.18399999</v>
      </c>
      <c r="E177" s="28">
        <v>319127572.33499998</v>
      </c>
      <c r="F177" s="28">
        <v>311401726.00199997</v>
      </c>
      <c r="G177" s="28">
        <v>-7725846.3329999996</v>
      </c>
      <c r="H177" s="28">
        <v>318481463.37</v>
      </c>
      <c r="I177" s="28">
        <v>289209760.472</v>
      </c>
      <c r="J177" s="28">
        <v>-29271702.897999998</v>
      </c>
      <c r="K177" s="28">
        <v>301931978.26999998</v>
      </c>
      <c r="L177" s="28">
        <v>278236382.40799999</v>
      </c>
      <c r="M177" s="28">
        <v>-23695595.862</v>
      </c>
      <c r="N177" s="28">
        <v>304951298.05269998</v>
      </c>
      <c r="O177" s="28">
        <v>290303833.176</v>
      </c>
      <c r="P177" s="28">
        <v>-14647464.876700001</v>
      </c>
    </row>
    <row r="178" spans="1:16" ht="13">
      <c r="A178" s="33" t="s">
        <v>308</v>
      </c>
      <c r="B178" s="34" t="s">
        <v>309</v>
      </c>
      <c r="C178" s="28">
        <v>322742243</v>
      </c>
      <c r="D178" s="28">
        <v>316463000</v>
      </c>
      <c r="E178" s="28">
        <v>318218000</v>
      </c>
      <c r="F178" s="28">
        <v>310575100</v>
      </c>
      <c r="G178" s="28">
        <v>-7642900</v>
      </c>
      <c r="H178" s="28">
        <v>316868000</v>
      </c>
      <c r="I178" s="28">
        <v>303836900</v>
      </c>
      <c r="J178" s="28">
        <v>-13031100</v>
      </c>
      <c r="K178" s="28">
        <v>323618000</v>
      </c>
      <c r="L178" s="28">
        <v>297446300</v>
      </c>
      <c r="M178" s="28">
        <v>-26171700</v>
      </c>
      <c r="N178" s="28">
        <v>326854180</v>
      </c>
      <c r="O178" s="28">
        <v>287085300</v>
      </c>
      <c r="P178" s="28">
        <v>-39768880</v>
      </c>
    </row>
    <row r="179" spans="1:16" ht="13">
      <c r="A179" s="31" t="s">
        <v>310</v>
      </c>
      <c r="B179" s="32" t="s">
        <v>311</v>
      </c>
      <c r="C179" s="28">
        <v>7115590838.8111343</v>
      </c>
      <c r="D179" s="28">
        <v>7253534331.7460003</v>
      </c>
      <c r="E179" s="28">
        <v>7437892652.2749996</v>
      </c>
      <c r="F179" s="28">
        <v>8564361178.6660004</v>
      </c>
      <c r="G179" s="28">
        <v>1126468526.391</v>
      </c>
      <c r="H179" s="28">
        <v>7515875398.4960003</v>
      </c>
      <c r="I179" s="28">
        <v>7386658940.2720013</v>
      </c>
      <c r="J179" s="28">
        <v>-129216458.22400001</v>
      </c>
      <c r="K179" s="28">
        <v>7682508904.2259998</v>
      </c>
      <c r="L179" s="28">
        <v>7578315475.2259998</v>
      </c>
      <c r="M179" s="28">
        <v>-104193429</v>
      </c>
      <c r="N179" s="28">
        <v>7759333993.26826</v>
      </c>
      <c r="O179" s="28">
        <v>7666273753.421999</v>
      </c>
      <c r="P179" s="28">
        <v>-93060239.846259996</v>
      </c>
    </row>
    <row r="180" spans="1:16" ht="13">
      <c r="A180" s="33" t="s">
        <v>312</v>
      </c>
      <c r="B180" s="34" t="s">
        <v>313</v>
      </c>
      <c r="C180" s="28">
        <v>5747914247.634634</v>
      </c>
      <c r="D180" s="28">
        <v>5924499837.3269997</v>
      </c>
      <c r="E180" s="28">
        <v>6068463242.2150002</v>
      </c>
      <c r="F180" s="28">
        <v>6104074523.8620005</v>
      </c>
      <c r="G180" s="28">
        <v>35611281.647</v>
      </c>
      <c r="H180" s="28">
        <v>6151512565.2209997</v>
      </c>
      <c r="I180" s="28">
        <v>5963932136.9320002</v>
      </c>
      <c r="J180" s="28">
        <v>-187580428.289</v>
      </c>
      <c r="K180" s="28">
        <v>6319940684.6669998</v>
      </c>
      <c r="L180" s="28">
        <v>6160548852.8100004</v>
      </c>
      <c r="M180" s="28">
        <v>-159391831.85699999</v>
      </c>
      <c r="N180" s="28">
        <v>6383140091.51367</v>
      </c>
      <c r="O180" s="28">
        <v>6257147984.0699997</v>
      </c>
      <c r="P180" s="28">
        <v>-125992107.44367</v>
      </c>
    </row>
    <row r="181" spans="1:16" ht="13">
      <c r="A181" s="33" t="s">
        <v>314</v>
      </c>
      <c r="B181" s="34" t="s">
        <v>315</v>
      </c>
      <c r="C181" s="28">
        <v>1326267166.47664</v>
      </c>
      <c r="D181" s="28">
        <v>1091349544.688</v>
      </c>
      <c r="E181" s="28">
        <v>1108659252.24</v>
      </c>
      <c r="F181" s="28">
        <v>1086720414.016</v>
      </c>
      <c r="G181" s="28">
        <v>-21938838.223999999</v>
      </c>
      <c r="H181" s="28">
        <v>1131873195.2390001</v>
      </c>
      <c r="I181" s="28">
        <v>1109506478.204</v>
      </c>
      <c r="J181" s="28">
        <v>-22366717.035</v>
      </c>
      <c r="K181" s="28">
        <v>1148809515.9679999</v>
      </c>
      <c r="L181" s="28">
        <v>1126134543.809</v>
      </c>
      <c r="M181" s="28">
        <v>-22674972.159000002</v>
      </c>
      <c r="N181" s="28">
        <v>1160297611.1276801</v>
      </c>
      <c r="O181" s="28">
        <v>1148595308.223</v>
      </c>
      <c r="P181" s="28">
        <v>-11702302.904680001</v>
      </c>
    </row>
    <row r="182" spans="1:16" ht="13">
      <c r="A182" s="33" t="s">
        <v>316</v>
      </c>
      <c r="B182" s="34" t="s">
        <v>317</v>
      </c>
      <c r="C182" s="28">
        <v>153722217.31075999</v>
      </c>
      <c r="D182" s="28">
        <v>207126122.34400001</v>
      </c>
      <c r="E182" s="28">
        <v>240624076.12</v>
      </c>
      <c r="F182" s="28">
        <v>194345657.00799999</v>
      </c>
      <c r="G182" s="28">
        <v>-46278419.112000003</v>
      </c>
      <c r="H182" s="28">
        <v>214705615.37599999</v>
      </c>
      <c r="I182" s="28">
        <v>207086289.102</v>
      </c>
      <c r="J182" s="28">
        <v>-7619326.2740000002</v>
      </c>
      <c r="K182" s="28">
        <v>196331157.984</v>
      </c>
      <c r="L182" s="28">
        <v>189104834.553</v>
      </c>
      <c r="M182" s="28">
        <v>-7226323.4309999999</v>
      </c>
      <c r="N182" s="28">
        <v>198294469.56384</v>
      </c>
      <c r="O182" s="28">
        <v>160009390.391</v>
      </c>
      <c r="P182" s="28">
        <v>-38285079.172839999</v>
      </c>
    </row>
    <row r="183" spans="1:16" ht="13">
      <c r="A183" s="33" t="s">
        <v>318</v>
      </c>
      <c r="B183" s="34" t="s">
        <v>319</v>
      </c>
      <c r="C183" s="28">
        <v>-113365159.7509</v>
      </c>
      <c r="D183" s="28">
        <v>29469927.386999998</v>
      </c>
      <c r="E183" s="28">
        <v>19050581.699999999</v>
      </c>
      <c r="F183" s="28">
        <v>1178187783.78</v>
      </c>
      <c r="G183" s="28">
        <v>1159137202.0799999</v>
      </c>
      <c r="H183" s="28">
        <v>16683222.66</v>
      </c>
      <c r="I183" s="28">
        <v>105090736.03399999</v>
      </c>
      <c r="J183" s="28">
        <v>88407513.373999998</v>
      </c>
      <c r="K183" s="28">
        <v>16320945.607000001</v>
      </c>
      <c r="L183" s="28">
        <v>101473544.05400001</v>
      </c>
      <c r="M183" s="28">
        <v>85152598.446999997</v>
      </c>
      <c r="N183" s="28">
        <v>16484155.063069999</v>
      </c>
      <c r="O183" s="28">
        <v>99456870.738000005</v>
      </c>
      <c r="P183" s="28">
        <v>82972715.674930006</v>
      </c>
    </row>
    <row r="184" spans="1:16" ht="13">
      <c r="A184" s="33" t="s">
        <v>320</v>
      </c>
      <c r="B184" s="34" t="s">
        <v>321</v>
      </c>
      <c r="C184" s="28">
        <v>1052367.1399999999</v>
      </c>
      <c r="D184" s="28">
        <v>1088900</v>
      </c>
      <c r="E184" s="28">
        <v>1095500</v>
      </c>
      <c r="F184" s="28">
        <v>1032800</v>
      </c>
      <c r="G184" s="28">
        <v>-62700</v>
      </c>
      <c r="H184" s="28">
        <v>1100800</v>
      </c>
      <c r="I184" s="28">
        <v>1043300</v>
      </c>
      <c r="J184" s="28">
        <v>-57500</v>
      </c>
      <c r="K184" s="28">
        <v>1106600</v>
      </c>
      <c r="L184" s="28">
        <v>1053700</v>
      </c>
      <c r="M184" s="28">
        <v>-52900</v>
      </c>
      <c r="N184" s="28">
        <v>1117666</v>
      </c>
      <c r="O184" s="28">
        <v>1064200</v>
      </c>
      <c r="P184" s="28">
        <v>-53466</v>
      </c>
    </row>
    <row r="185" spans="1:16" ht="13">
      <c r="A185" s="31" t="s">
        <v>322</v>
      </c>
      <c r="B185" s="32" t="s">
        <v>323</v>
      </c>
      <c r="C185" s="28">
        <v>170622073.77428001</v>
      </c>
      <c r="D185" s="28">
        <v>203744761.01100001</v>
      </c>
      <c r="E185" s="28">
        <v>207885906.84999999</v>
      </c>
      <c r="F185" s="28">
        <v>196243283.979</v>
      </c>
      <c r="G185" s="28">
        <v>-11642622.870999999</v>
      </c>
      <c r="H185" s="28">
        <v>206967050.07800001</v>
      </c>
      <c r="I185" s="28">
        <v>223876756.99000001</v>
      </c>
      <c r="J185" s="28">
        <v>16909706.912</v>
      </c>
      <c r="K185" s="28">
        <v>207892175.66800001</v>
      </c>
      <c r="L185" s="28">
        <v>234856004.07900003</v>
      </c>
      <c r="M185" s="28">
        <v>26963828.410999998</v>
      </c>
      <c r="N185" s="28">
        <v>209971097.42467999</v>
      </c>
      <c r="O185" s="28">
        <v>236975049.472</v>
      </c>
      <c r="P185" s="28">
        <v>27003952.047320001</v>
      </c>
    </row>
    <row r="186" spans="1:16" ht="13">
      <c r="A186" s="33" t="s">
        <v>324</v>
      </c>
      <c r="B186" s="34" t="s">
        <v>325</v>
      </c>
      <c r="C186" s="28">
        <v>17289316.74656</v>
      </c>
      <c r="D186" s="28">
        <v>29065523.611000001</v>
      </c>
      <c r="E186" s="28">
        <v>29352875.405000001</v>
      </c>
      <c r="F186" s="28">
        <v>25189591.969000001</v>
      </c>
      <c r="G186" s="28">
        <v>-4163283.4360000002</v>
      </c>
      <c r="H186" s="28">
        <v>29556143.556000002</v>
      </c>
      <c r="I186" s="28">
        <v>48399281.619999997</v>
      </c>
      <c r="J186" s="28">
        <v>18843138.063999999</v>
      </c>
      <c r="K186" s="28">
        <v>29758054.603999998</v>
      </c>
      <c r="L186" s="28">
        <v>58619586.43</v>
      </c>
      <c r="M186" s="28">
        <v>28861531.826000001</v>
      </c>
      <c r="N186" s="28">
        <v>30055635.150040001</v>
      </c>
      <c r="O186" s="28">
        <v>58908426.210000001</v>
      </c>
      <c r="P186" s="28">
        <v>28852791.05996</v>
      </c>
    </row>
    <row r="187" spans="1:16" ht="13">
      <c r="A187" s="33" t="s">
        <v>326</v>
      </c>
      <c r="B187" s="34" t="s">
        <v>327</v>
      </c>
      <c r="C187" s="28">
        <v>153332757.02772</v>
      </c>
      <c r="D187" s="28">
        <v>174679237.40000001</v>
      </c>
      <c r="E187" s="28">
        <v>178533031.44499999</v>
      </c>
      <c r="F187" s="28">
        <v>171053692.00999999</v>
      </c>
      <c r="G187" s="28">
        <v>-7479339.4349999996</v>
      </c>
      <c r="H187" s="28">
        <v>177410906.52200001</v>
      </c>
      <c r="I187" s="28">
        <v>175477475.37</v>
      </c>
      <c r="J187" s="28">
        <v>-1933431.152</v>
      </c>
      <c r="K187" s="28">
        <v>178134121.06400001</v>
      </c>
      <c r="L187" s="28">
        <v>176236417.64899999</v>
      </c>
      <c r="M187" s="28">
        <v>-1897703.415</v>
      </c>
      <c r="N187" s="28">
        <v>179915462.27463999</v>
      </c>
      <c r="O187" s="28">
        <v>178066623.26199999</v>
      </c>
      <c r="P187" s="28">
        <v>-1848839.0126400001</v>
      </c>
    </row>
    <row r="188" spans="1:16" ht="13">
      <c r="A188" s="29" t="s">
        <v>328</v>
      </c>
      <c r="B188" s="30" t="s">
        <v>329</v>
      </c>
      <c r="C188" s="28">
        <v>1903110549.5759597</v>
      </c>
      <c r="D188" s="28">
        <v>1653965768.9619999</v>
      </c>
      <c r="E188" s="28">
        <v>1838400982.03</v>
      </c>
      <c r="F188" s="28">
        <v>1696825173.4960001</v>
      </c>
      <c r="G188" s="28">
        <v>-141575808.53400001</v>
      </c>
      <c r="H188" s="28">
        <v>2028685426.9549999</v>
      </c>
      <c r="I188" s="28">
        <v>1650559999.03</v>
      </c>
      <c r="J188" s="28">
        <v>-378125427.92500001</v>
      </c>
      <c r="K188" s="28">
        <v>2026063411.01</v>
      </c>
      <c r="L188" s="28">
        <v>1665116281.03</v>
      </c>
      <c r="M188" s="28">
        <v>-360947129.98000002</v>
      </c>
      <c r="N188" s="28">
        <v>2046324045.1201</v>
      </c>
      <c r="O188" s="28">
        <v>1684865734.9690001</v>
      </c>
      <c r="P188" s="28">
        <v>-361458310.15109998</v>
      </c>
    </row>
    <row r="189" spans="1:16" ht="13">
      <c r="A189" s="31" t="s">
        <v>330</v>
      </c>
      <c r="B189" s="32" t="s">
        <v>331</v>
      </c>
      <c r="C189" s="28">
        <v>1388421094.48704</v>
      </c>
      <c r="D189" s="28">
        <v>1127970641.7460001</v>
      </c>
      <c r="E189" s="28">
        <v>1308996224.5350001</v>
      </c>
      <c r="F189" s="28">
        <v>1178978310.6470001</v>
      </c>
      <c r="G189" s="28">
        <v>-130017913.888</v>
      </c>
      <c r="H189" s="28">
        <v>1472102630.1170001</v>
      </c>
      <c r="I189" s="28">
        <v>1105259142.3740001</v>
      </c>
      <c r="J189" s="28">
        <v>-366843487.74299997</v>
      </c>
      <c r="K189" s="28">
        <v>1446993112.835</v>
      </c>
      <c r="L189" s="28">
        <v>1097702785.549</v>
      </c>
      <c r="M189" s="28">
        <v>-349290327.28600001</v>
      </c>
      <c r="N189" s="28">
        <v>1461463043.9633501</v>
      </c>
      <c r="O189" s="28">
        <v>1091732324.562</v>
      </c>
      <c r="P189" s="28">
        <v>-369730719.40135002</v>
      </c>
    </row>
    <row r="190" spans="1:16" ht="13">
      <c r="A190" s="33" t="s">
        <v>332</v>
      </c>
      <c r="B190" s="34" t="s">
        <v>333</v>
      </c>
      <c r="C190" s="28">
        <v>37245684.890000001</v>
      </c>
      <c r="D190" s="28">
        <v>55000000</v>
      </c>
      <c r="E190" s="28">
        <v>59500000</v>
      </c>
      <c r="F190" s="28">
        <v>59500000</v>
      </c>
      <c r="G190" s="28"/>
      <c r="H190" s="28">
        <v>59500000</v>
      </c>
      <c r="I190" s="28">
        <v>80000000</v>
      </c>
      <c r="J190" s="28">
        <v>20500000</v>
      </c>
      <c r="K190" s="28">
        <v>59500000</v>
      </c>
      <c r="L190" s="28">
        <v>80000000</v>
      </c>
      <c r="M190" s="28">
        <v>20500000</v>
      </c>
      <c r="N190" s="28">
        <v>60095000</v>
      </c>
      <c r="O190" s="28">
        <v>80000000</v>
      </c>
      <c r="P190" s="28">
        <v>19905000</v>
      </c>
    </row>
    <row r="191" spans="1:16" ht="13">
      <c r="A191" s="33" t="s">
        <v>334</v>
      </c>
      <c r="B191" s="34" t="s">
        <v>335</v>
      </c>
      <c r="C191" s="28">
        <v>64972914.229999997</v>
      </c>
      <c r="D191" s="28">
        <v>64400000</v>
      </c>
      <c r="E191" s="28">
        <v>79400000</v>
      </c>
      <c r="F191" s="28">
        <v>94100000</v>
      </c>
      <c r="G191" s="28">
        <v>14700000</v>
      </c>
      <c r="H191" s="28">
        <v>84400000</v>
      </c>
      <c r="I191" s="28">
        <v>79100000</v>
      </c>
      <c r="J191" s="28">
        <v>-5300000</v>
      </c>
      <c r="K191" s="28">
        <v>84400000</v>
      </c>
      <c r="L191" s="28">
        <v>89100000</v>
      </c>
      <c r="M191" s="28">
        <v>4700000</v>
      </c>
      <c r="N191" s="28">
        <v>85244000</v>
      </c>
      <c r="O191" s="28">
        <v>89100000</v>
      </c>
      <c r="P191" s="28">
        <v>3856000</v>
      </c>
    </row>
    <row r="192" spans="1:16" ht="13">
      <c r="A192" s="33" t="s">
        <v>336</v>
      </c>
      <c r="B192" s="34" t="s">
        <v>337</v>
      </c>
      <c r="C192" s="28">
        <v>1083168699</v>
      </c>
      <c r="D192" s="28">
        <v>781982600</v>
      </c>
      <c r="E192" s="28">
        <v>941666700</v>
      </c>
      <c r="F192" s="28">
        <v>806090500</v>
      </c>
      <c r="G192" s="28">
        <v>-135576200</v>
      </c>
      <c r="H192" s="28">
        <v>1111000000</v>
      </c>
      <c r="I192" s="28">
        <v>739950000</v>
      </c>
      <c r="J192" s="28">
        <v>-371050000</v>
      </c>
      <c r="K192" s="28">
        <v>1083333300</v>
      </c>
      <c r="L192" s="28">
        <v>719550000</v>
      </c>
      <c r="M192" s="28">
        <v>-363783300</v>
      </c>
      <c r="N192" s="28">
        <v>1094166633</v>
      </c>
      <c r="O192" s="28">
        <v>699150000</v>
      </c>
      <c r="P192" s="28">
        <v>-395016633</v>
      </c>
    </row>
    <row r="193" spans="1:16" ht="13">
      <c r="A193" s="33" t="s">
        <v>338</v>
      </c>
      <c r="B193" s="34" t="s">
        <v>339</v>
      </c>
      <c r="C193" s="28">
        <v>9000000</v>
      </c>
      <c r="D193" s="28">
        <v>26000000</v>
      </c>
      <c r="E193" s="28">
        <v>26000000</v>
      </c>
      <c r="F193" s="28">
        <v>25480000</v>
      </c>
      <c r="G193" s="28">
        <v>-520000</v>
      </c>
      <c r="H193" s="28">
        <v>26000000</v>
      </c>
      <c r="I193" s="28">
        <v>25480000</v>
      </c>
      <c r="J193" s="28">
        <v>-520000</v>
      </c>
      <c r="K193" s="28">
        <v>26000000</v>
      </c>
      <c r="L193" s="28">
        <v>25480000</v>
      </c>
      <c r="M193" s="28">
        <v>-520000</v>
      </c>
      <c r="N193" s="28">
        <v>26260000</v>
      </c>
      <c r="O193" s="28">
        <v>25734800</v>
      </c>
      <c r="P193" s="28">
        <v>-525200</v>
      </c>
    </row>
    <row r="194" spans="1:16" ht="13">
      <c r="A194" s="33" t="s">
        <v>340</v>
      </c>
      <c r="B194" s="34" t="s">
        <v>341</v>
      </c>
      <c r="C194" s="28">
        <v>194033796.36704001</v>
      </c>
      <c r="D194" s="28">
        <v>200588041.74599999</v>
      </c>
      <c r="E194" s="28">
        <v>202429524.535</v>
      </c>
      <c r="F194" s="28">
        <v>193807810.64700001</v>
      </c>
      <c r="G194" s="28">
        <v>-8621713.8880000003</v>
      </c>
      <c r="H194" s="28">
        <v>191202630.11700001</v>
      </c>
      <c r="I194" s="28">
        <v>180729142.37400001</v>
      </c>
      <c r="J194" s="28">
        <v>-10473487.743000001</v>
      </c>
      <c r="K194" s="28">
        <v>193759812.83500001</v>
      </c>
      <c r="L194" s="28">
        <v>183572785.54899999</v>
      </c>
      <c r="M194" s="28">
        <v>-10187027.286</v>
      </c>
      <c r="N194" s="28">
        <v>195697410.96335</v>
      </c>
      <c r="O194" s="28">
        <v>197747524.56200001</v>
      </c>
      <c r="P194" s="28">
        <v>2050113.5986500001</v>
      </c>
    </row>
    <row r="195" spans="1:16" ht="13">
      <c r="A195" s="31" t="s">
        <v>342</v>
      </c>
      <c r="B195" s="32" t="s">
        <v>343</v>
      </c>
      <c r="C195" s="28">
        <v>288761248.14249998</v>
      </c>
      <c r="D195" s="28">
        <v>299709045</v>
      </c>
      <c r="E195" s="28">
        <v>305199830</v>
      </c>
      <c r="F195" s="28">
        <v>299095710</v>
      </c>
      <c r="G195" s="28">
        <v>-6104120</v>
      </c>
      <c r="H195" s="28">
        <v>294887740</v>
      </c>
      <c r="I195" s="28">
        <v>288990120</v>
      </c>
      <c r="J195" s="28">
        <v>-5897620</v>
      </c>
      <c r="K195" s="28">
        <v>296362255</v>
      </c>
      <c r="L195" s="28">
        <v>290435050</v>
      </c>
      <c r="M195" s="28">
        <v>-5927205</v>
      </c>
      <c r="N195" s="28">
        <v>299325877.55000001</v>
      </c>
      <c r="O195" s="28">
        <v>293339540</v>
      </c>
      <c r="P195" s="28">
        <v>-5986337.5499999998</v>
      </c>
    </row>
    <row r="196" spans="1:16" ht="13">
      <c r="A196" s="33" t="s">
        <v>344</v>
      </c>
      <c r="B196" s="34" t="s">
        <v>345</v>
      </c>
      <c r="C196" s="28">
        <v>126600775.8</v>
      </c>
      <c r="D196" s="28">
        <v>136352600</v>
      </c>
      <c r="E196" s="28">
        <v>140980000</v>
      </c>
      <c r="F196" s="28">
        <v>138160400</v>
      </c>
      <c r="G196" s="28">
        <v>-2819600</v>
      </c>
      <c r="H196" s="28">
        <v>151200000</v>
      </c>
      <c r="I196" s="28">
        <v>148176000</v>
      </c>
      <c r="J196" s="28">
        <v>-3024000</v>
      </c>
      <c r="K196" s="28">
        <v>151956000</v>
      </c>
      <c r="L196" s="28">
        <v>148916900</v>
      </c>
      <c r="M196" s="28">
        <v>-3039100</v>
      </c>
      <c r="N196" s="28">
        <v>153475560</v>
      </c>
      <c r="O196" s="28">
        <v>150406100</v>
      </c>
      <c r="P196" s="28">
        <v>-3069460</v>
      </c>
    </row>
    <row r="197" spans="1:16" ht="13">
      <c r="A197" s="33" t="s">
        <v>346</v>
      </c>
      <c r="B197" s="34" t="s">
        <v>347</v>
      </c>
      <c r="C197" s="28">
        <v>138658036.035</v>
      </c>
      <c r="D197" s="28">
        <v>139702690</v>
      </c>
      <c r="E197" s="28">
        <v>140448760</v>
      </c>
      <c r="F197" s="28">
        <v>137639720</v>
      </c>
      <c r="G197" s="28">
        <v>-2809040</v>
      </c>
      <c r="H197" s="28">
        <v>123565980</v>
      </c>
      <c r="I197" s="28">
        <v>121094740</v>
      </c>
      <c r="J197" s="28">
        <v>-2471240</v>
      </c>
      <c r="K197" s="28">
        <v>124183810</v>
      </c>
      <c r="L197" s="28">
        <v>121700200</v>
      </c>
      <c r="M197" s="28">
        <v>-2483610</v>
      </c>
      <c r="N197" s="28">
        <v>125425648.09999999</v>
      </c>
      <c r="O197" s="28">
        <v>122917180</v>
      </c>
      <c r="P197" s="28">
        <v>-2508468.1</v>
      </c>
    </row>
    <row r="198" spans="1:16" ht="13">
      <c r="A198" s="33" t="s">
        <v>348</v>
      </c>
      <c r="B198" s="34" t="s">
        <v>349</v>
      </c>
      <c r="C198" s="28">
        <v>23502436.307500001</v>
      </c>
      <c r="D198" s="28">
        <v>23653755</v>
      </c>
      <c r="E198" s="28">
        <v>23771070</v>
      </c>
      <c r="F198" s="28">
        <v>23295590</v>
      </c>
      <c r="G198" s="28">
        <v>-475480</v>
      </c>
      <c r="H198" s="28">
        <v>20121760</v>
      </c>
      <c r="I198" s="28">
        <v>19719380</v>
      </c>
      <c r="J198" s="28">
        <v>-402380</v>
      </c>
      <c r="K198" s="28">
        <v>20222445</v>
      </c>
      <c r="L198" s="28">
        <v>19817950</v>
      </c>
      <c r="M198" s="28">
        <v>-404495</v>
      </c>
      <c r="N198" s="28">
        <v>20424669.449999999</v>
      </c>
      <c r="O198" s="28">
        <v>20016260</v>
      </c>
      <c r="P198" s="28">
        <v>-408409.45</v>
      </c>
    </row>
    <row r="199" spans="1:16" ht="13">
      <c r="A199" s="31" t="s">
        <v>350</v>
      </c>
      <c r="B199" s="32" t="s">
        <v>351</v>
      </c>
      <c r="C199" s="28">
        <v>205508414.69102001</v>
      </c>
      <c r="D199" s="28">
        <v>206851358.403</v>
      </c>
      <c r="E199" s="28">
        <v>205218053.38</v>
      </c>
      <c r="F199" s="28">
        <v>200255279.18700001</v>
      </c>
      <c r="G199" s="28">
        <v>-4962774.193</v>
      </c>
      <c r="H199" s="28">
        <v>242551360.72400001</v>
      </c>
      <c r="I199" s="28">
        <v>237655213.70199996</v>
      </c>
      <c r="J199" s="28">
        <v>-4896147.0219999999</v>
      </c>
      <c r="K199" s="28">
        <v>263717916.24900004</v>
      </c>
      <c r="L199" s="28">
        <v>258409134.24999997</v>
      </c>
      <c r="M199" s="28">
        <v>-5308781.9989999998</v>
      </c>
      <c r="N199" s="28">
        <v>266355095.41148999</v>
      </c>
      <c r="O199" s="28">
        <v>280988999.75</v>
      </c>
      <c r="P199" s="28">
        <v>14633904.338509999</v>
      </c>
    </row>
    <row r="200" spans="1:16" ht="13">
      <c r="A200" s="33" t="s">
        <v>352</v>
      </c>
      <c r="B200" s="34" t="s">
        <v>351</v>
      </c>
      <c r="C200" s="28">
        <v>192425461.54102001</v>
      </c>
      <c r="D200" s="28">
        <v>194887058.403</v>
      </c>
      <c r="E200" s="28">
        <v>197209253.38</v>
      </c>
      <c r="F200" s="28">
        <v>192946679.18700001</v>
      </c>
      <c r="G200" s="28">
        <v>-4262574.193</v>
      </c>
      <c r="H200" s="28">
        <v>234505860.72400001</v>
      </c>
      <c r="I200" s="28">
        <v>230310613.70199999</v>
      </c>
      <c r="J200" s="28">
        <v>-4195247.0219999999</v>
      </c>
      <c r="K200" s="28">
        <v>255632216.24900004</v>
      </c>
      <c r="L200" s="28">
        <v>251025134.24999997</v>
      </c>
      <c r="M200" s="28">
        <v>-4607081.9989999998</v>
      </c>
      <c r="N200" s="28">
        <v>258188538.41148999</v>
      </c>
      <c r="O200" s="28">
        <v>273525799.75</v>
      </c>
      <c r="P200" s="28">
        <v>15337261.338509999</v>
      </c>
    </row>
    <row r="201" spans="1:16" ht="13">
      <c r="A201" s="33" t="s">
        <v>353</v>
      </c>
      <c r="B201" s="34" t="s">
        <v>354</v>
      </c>
      <c r="C201" s="28">
        <v>13082953.15</v>
      </c>
      <c r="D201" s="28">
        <v>11964300</v>
      </c>
      <c r="E201" s="28">
        <v>8008800</v>
      </c>
      <c r="F201" s="28">
        <v>7308600</v>
      </c>
      <c r="G201" s="28">
        <v>-700200</v>
      </c>
      <c r="H201" s="28">
        <v>8045500</v>
      </c>
      <c r="I201" s="28">
        <v>7344600</v>
      </c>
      <c r="J201" s="28">
        <v>-700900</v>
      </c>
      <c r="K201" s="28">
        <v>8085700</v>
      </c>
      <c r="L201" s="28">
        <v>7384000</v>
      </c>
      <c r="M201" s="28">
        <v>-701700</v>
      </c>
      <c r="N201" s="28">
        <v>8166557</v>
      </c>
      <c r="O201" s="28">
        <v>7463200</v>
      </c>
      <c r="P201" s="28">
        <v>-703357</v>
      </c>
    </row>
    <row r="202" spans="1:16" ht="13">
      <c r="A202" s="31" t="s">
        <v>355</v>
      </c>
      <c r="B202" s="32" t="s">
        <v>356</v>
      </c>
      <c r="C202" s="28">
        <v>20419792.255399998</v>
      </c>
      <c r="D202" s="28">
        <v>19434723.813000001</v>
      </c>
      <c r="E202" s="28">
        <v>18986874.114999998</v>
      </c>
      <c r="F202" s="28">
        <v>18495873.662</v>
      </c>
      <c r="G202" s="28">
        <v>-491000.45299999998</v>
      </c>
      <c r="H202" s="28">
        <v>19143696.114</v>
      </c>
      <c r="I202" s="28">
        <v>18655522.954</v>
      </c>
      <c r="J202" s="28">
        <v>-488173.16</v>
      </c>
      <c r="K202" s="28">
        <v>18990126.925999999</v>
      </c>
      <c r="L202" s="28">
        <v>18569311.230999999</v>
      </c>
      <c r="M202" s="28">
        <v>-420815.69500000001</v>
      </c>
      <c r="N202" s="28">
        <v>19180028.195259999</v>
      </c>
      <c r="O202" s="28">
        <v>18804870.657000002</v>
      </c>
      <c r="P202" s="28">
        <v>-375157.53826</v>
      </c>
    </row>
    <row r="203" spans="1:16" ht="13">
      <c r="A203" s="33" t="s">
        <v>357</v>
      </c>
      <c r="B203" s="34" t="s">
        <v>356</v>
      </c>
      <c r="C203" s="28">
        <v>20419792.255399998</v>
      </c>
      <c r="D203" s="28">
        <v>19434723.813000001</v>
      </c>
      <c r="E203" s="28">
        <v>18986874.114999998</v>
      </c>
      <c r="F203" s="28">
        <v>18495873.662</v>
      </c>
      <c r="G203" s="28">
        <v>-491000.45299999998</v>
      </c>
      <c r="H203" s="28">
        <v>19143696.114</v>
      </c>
      <c r="I203" s="28">
        <v>18655522.954</v>
      </c>
      <c r="J203" s="28">
        <v>-488173.16</v>
      </c>
      <c r="K203" s="28">
        <v>18990126.925999999</v>
      </c>
      <c r="L203" s="28">
        <v>18569311.230999999</v>
      </c>
      <c r="M203" s="28">
        <v>-420815.69500000001</v>
      </c>
      <c r="N203" s="28">
        <v>19180028.195259999</v>
      </c>
      <c r="O203" s="28">
        <v>18804870.657000002</v>
      </c>
      <c r="P203" s="28">
        <v>-375157.53826</v>
      </c>
    </row>
    <row r="204" spans="1:16" ht="13">
      <c r="A204" s="29" t="s">
        <v>358</v>
      </c>
      <c r="B204" s="30" t="s">
        <v>359</v>
      </c>
      <c r="C204" s="28">
        <v>3661293836.8584199</v>
      </c>
      <c r="D204" s="28">
        <v>3719021516.79</v>
      </c>
      <c r="E204" s="28">
        <v>3678798384.71</v>
      </c>
      <c r="F204" s="28">
        <v>3613416983.198</v>
      </c>
      <c r="G204" s="28">
        <v>-65381401.512000002</v>
      </c>
      <c r="H204" s="28">
        <v>3679035256.54</v>
      </c>
      <c r="I204" s="28">
        <v>3613020103.9879999</v>
      </c>
      <c r="J204" s="28">
        <v>-66015152.552000001</v>
      </c>
      <c r="K204" s="28">
        <v>3658953381.5289998</v>
      </c>
      <c r="L204" s="28">
        <v>3593451245.0180001</v>
      </c>
      <c r="M204" s="28">
        <v>-65502136.511</v>
      </c>
      <c r="N204" s="28">
        <v>3695542915.3442898</v>
      </c>
      <c r="O204" s="28">
        <v>3592565727.184</v>
      </c>
      <c r="P204" s="28">
        <v>-102977188.16029</v>
      </c>
    </row>
    <row r="205" spans="1:16" ht="13">
      <c r="A205" s="31" t="s">
        <v>360</v>
      </c>
      <c r="B205" s="32" t="s">
        <v>359</v>
      </c>
      <c r="C205" s="28">
        <v>3661293836.8584199</v>
      </c>
      <c r="D205" s="28">
        <v>3719021516.79</v>
      </c>
      <c r="E205" s="28">
        <v>3678798384.71</v>
      </c>
      <c r="F205" s="28">
        <v>3613416983.198</v>
      </c>
      <c r="G205" s="28">
        <v>-65381401.512000002</v>
      </c>
      <c r="H205" s="28">
        <v>3679035256.54</v>
      </c>
      <c r="I205" s="28">
        <v>3613020103.9879999</v>
      </c>
      <c r="J205" s="28">
        <v>-66015152.552000001</v>
      </c>
      <c r="K205" s="28">
        <v>3658953381.5289998</v>
      </c>
      <c r="L205" s="28">
        <v>3593451245.0180001</v>
      </c>
      <c r="M205" s="28">
        <v>-65502136.511</v>
      </c>
      <c r="N205" s="28">
        <v>3695542915.3442898</v>
      </c>
      <c r="O205" s="28">
        <v>3592565727.184</v>
      </c>
      <c r="P205" s="28">
        <v>-102977188.16029</v>
      </c>
    </row>
    <row r="206" spans="1:16" ht="13">
      <c r="A206" s="35" t="s">
        <v>361</v>
      </c>
      <c r="B206" s="34" t="s">
        <v>15</v>
      </c>
      <c r="C206" s="28">
        <v>53728349.116080001</v>
      </c>
      <c r="D206" s="28">
        <v>54264098.593000002</v>
      </c>
      <c r="E206" s="28">
        <v>55803561.200000003</v>
      </c>
      <c r="F206" s="28">
        <v>53911085.828000002</v>
      </c>
      <c r="G206" s="28">
        <v>-1892475.372</v>
      </c>
      <c r="H206" s="28">
        <v>56222928.247000001</v>
      </c>
      <c r="I206" s="28">
        <v>54480390.858000003</v>
      </c>
      <c r="J206" s="28">
        <v>-1742537.389</v>
      </c>
      <c r="K206" s="28">
        <v>54335693.174999997</v>
      </c>
      <c r="L206" s="28">
        <v>54965023.104999997</v>
      </c>
      <c r="M206" s="28">
        <v>629329.93000000017</v>
      </c>
      <c r="N206" s="28">
        <v>54879050.106749997</v>
      </c>
      <c r="O206" s="28">
        <v>55235749.699000001</v>
      </c>
      <c r="P206" s="28">
        <v>356699.59224999999</v>
      </c>
    </row>
    <row r="207" spans="1:16" ht="13">
      <c r="A207" s="36" t="s">
        <v>185</v>
      </c>
      <c r="B207" s="37" t="s">
        <v>186</v>
      </c>
      <c r="C207" s="28"/>
      <c r="D207" s="28">
        <v>221399.97099999999</v>
      </c>
      <c r="E207" s="28">
        <v>218235.84</v>
      </c>
      <c r="F207" s="28">
        <v>213887.23199999999</v>
      </c>
      <c r="G207" s="28">
        <v>-4348.6080000000002</v>
      </c>
      <c r="H207" s="28">
        <v>221422.57800000001</v>
      </c>
      <c r="I207" s="28">
        <v>217947.24299999999</v>
      </c>
      <c r="J207" s="28">
        <v>-3475.335</v>
      </c>
      <c r="K207" s="28">
        <v>218660.55</v>
      </c>
      <c r="L207" s="28">
        <v>215170.845</v>
      </c>
      <c r="M207" s="28">
        <v>-3489.7049999999999</v>
      </c>
      <c r="N207" s="28">
        <v>220847.15549999999</v>
      </c>
      <c r="O207" s="28">
        <v>213319.913</v>
      </c>
      <c r="P207" s="28">
        <v>-7527.2425000000003</v>
      </c>
    </row>
    <row r="208" spans="1:16" ht="13">
      <c r="A208" s="36" t="s">
        <v>187</v>
      </c>
      <c r="B208" s="37" t="s">
        <v>188</v>
      </c>
      <c r="C208" s="28"/>
      <c r="D208" s="28"/>
      <c r="E208" s="28">
        <v>979074.24</v>
      </c>
      <c r="F208" s="28">
        <v>427225.5</v>
      </c>
      <c r="G208" s="28">
        <v>-551848.74</v>
      </c>
      <c r="H208" s="28">
        <v>1263793.3489999999</v>
      </c>
      <c r="I208" s="28">
        <v>715764.57</v>
      </c>
      <c r="J208" s="28">
        <v>-548028.77899999998</v>
      </c>
      <c r="K208" s="28">
        <v>1533028.7749999999</v>
      </c>
      <c r="L208" s="28">
        <v>987948.3</v>
      </c>
      <c r="M208" s="28">
        <v>-545080.47499999998</v>
      </c>
      <c r="N208" s="28">
        <v>1548359.06275</v>
      </c>
      <c r="O208" s="28">
        <v>1258122.0149999999</v>
      </c>
      <c r="P208" s="28">
        <v>-290237.04775000003</v>
      </c>
    </row>
    <row r="209" spans="1:16" ht="13">
      <c r="A209" s="36" t="s">
        <v>189</v>
      </c>
      <c r="B209" s="37" t="s">
        <v>190</v>
      </c>
      <c r="C209" s="28">
        <v>150.04</v>
      </c>
      <c r="D209" s="28">
        <v>236533.193</v>
      </c>
      <c r="E209" s="28">
        <v>237660</v>
      </c>
      <c r="F209" s="28">
        <v>237478.17600000001</v>
      </c>
      <c r="G209" s="28">
        <v>-181.82400000000001</v>
      </c>
      <c r="H209" s="28">
        <v>238150.315</v>
      </c>
      <c r="I209" s="28">
        <v>238995.291</v>
      </c>
      <c r="J209" s="28">
        <v>844.976</v>
      </c>
      <c r="K209" s="28">
        <v>235174.39999999999</v>
      </c>
      <c r="L209" s="28">
        <v>254545.65</v>
      </c>
      <c r="M209" s="28">
        <v>19371.25</v>
      </c>
      <c r="N209" s="28">
        <v>237526.144</v>
      </c>
      <c r="O209" s="28">
        <v>270796.01</v>
      </c>
      <c r="P209" s="28">
        <v>33269.866000000002</v>
      </c>
    </row>
    <row r="210" spans="1:16" ht="13">
      <c r="A210" s="36" t="s">
        <v>191</v>
      </c>
      <c r="B210" s="37" t="s">
        <v>192</v>
      </c>
      <c r="C210" s="28">
        <v>10942.561916000001</v>
      </c>
      <c r="D210" s="28">
        <v>27176.5</v>
      </c>
      <c r="E210" s="28">
        <v>27120</v>
      </c>
      <c r="F210" s="28">
        <v>25913.628000000001</v>
      </c>
      <c r="G210" s="28">
        <v>-1206.3720000000001</v>
      </c>
      <c r="H210" s="28">
        <v>27176.5</v>
      </c>
      <c r="I210" s="28">
        <v>26079.741000000002</v>
      </c>
      <c r="J210" s="28">
        <v>-1096.759</v>
      </c>
      <c r="K210" s="28">
        <v>26837.5</v>
      </c>
      <c r="L210" s="28">
        <v>25747.514999999999</v>
      </c>
      <c r="M210" s="28">
        <v>-1089.9849999999999</v>
      </c>
      <c r="N210" s="28">
        <v>27105.875</v>
      </c>
      <c r="O210" s="28">
        <v>25526.030999999999</v>
      </c>
      <c r="P210" s="28">
        <v>-1579.8440000000001</v>
      </c>
    </row>
    <row r="211" spans="1:16" ht="13">
      <c r="A211" s="36" t="s">
        <v>193</v>
      </c>
      <c r="B211" s="37" t="s">
        <v>194</v>
      </c>
      <c r="C211" s="28">
        <v>46341.316164000003</v>
      </c>
      <c r="D211" s="28">
        <v>84948.929000000004</v>
      </c>
      <c r="E211" s="28">
        <v>107421.12</v>
      </c>
      <c r="F211" s="28">
        <v>102641.292</v>
      </c>
      <c r="G211" s="28">
        <v>-4779.8280000000004</v>
      </c>
      <c r="H211" s="28">
        <v>108275.505</v>
      </c>
      <c r="I211" s="28">
        <v>103904.01300000001</v>
      </c>
      <c r="J211" s="28">
        <v>-4371.4920000000002</v>
      </c>
      <c r="K211" s="28">
        <v>113981.95</v>
      </c>
      <c r="L211" s="28">
        <v>109350.795</v>
      </c>
      <c r="M211" s="28">
        <v>-4631.1549999999997</v>
      </c>
      <c r="N211" s="28">
        <v>115121.76949999999</v>
      </c>
      <c r="O211" s="28">
        <v>109685.73</v>
      </c>
      <c r="P211" s="28">
        <v>-5436.0394999999999</v>
      </c>
    </row>
    <row r="212" spans="1:16" ht="13">
      <c r="A212" s="36" t="s">
        <v>472</v>
      </c>
      <c r="B212" s="37" t="s">
        <v>473</v>
      </c>
      <c r="C212" s="28">
        <v>243998.92</v>
      </c>
      <c r="D212" s="28">
        <v>240500</v>
      </c>
      <c r="E212" s="28">
        <v>240000</v>
      </c>
      <c r="F212" s="28"/>
      <c r="G212" s="28">
        <v>-240000</v>
      </c>
      <c r="H212" s="28">
        <v>240500</v>
      </c>
      <c r="I212" s="28"/>
      <c r="J212" s="28">
        <v>-240500</v>
      </c>
      <c r="K212" s="28">
        <v>237500</v>
      </c>
      <c r="L212" s="28"/>
      <c r="M212" s="28">
        <v>-237500</v>
      </c>
      <c r="N212" s="28">
        <v>239875</v>
      </c>
      <c r="O212" s="28"/>
      <c r="P212" s="28">
        <v>-239875</v>
      </c>
    </row>
    <row r="213" spans="1:16" ht="13">
      <c r="A213" s="36" t="s">
        <v>489</v>
      </c>
      <c r="B213" s="37" t="s">
        <v>490</v>
      </c>
      <c r="C213" s="28">
        <v>-28962.560000000001</v>
      </c>
      <c r="D213" s="28"/>
      <c r="E213" s="28"/>
      <c r="F213" s="28"/>
      <c r="G213" s="28"/>
      <c r="H213" s="28"/>
      <c r="I213" s="28"/>
      <c r="J213" s="28"/>
      <c r="K213" s="28"/>
      <c r="L213" s="28"/>
      <c r="M213" s="28"/>
      <c r="N213" s="28"/>
      <c r="O213" s="28"/>
      <c r="P213" s="28"/>
    </row>
    <row r="214" spans="1:16" ht="13">
      <c r="A214" s="36" t="s">
        <v>425</v>
      </c>
      <c r="B214" s="37" t="s">
        <v>202</v>
      </c>
      <c r="C214" s="28">
        <v>44365908.012999997</v>
      </c>
      <c r="D214" s="28">
        <v>44299640</v>
      </c>
      <c r="E214" s="28">
        <v>44843400</v>
      </c>
      <c r="F214" s="28">
        <v>43753290</v>
      </c>
      <c r="G214" s="28">
        <v>-1090110</v>
      </c>
      <c r="H214" s="28">
        <v>44926910</v>
      </c>
      <c r="I214" s="28">
        <v>43981000</v>
      </c>
      <c r="J214" s="28">
        <v>-945910</v>
      </c>
      <c r="K214" s="28">
        <v>42636860</v>
      </c>
      <c r="L214" s="28">
        <v>44038610</v>
      </c>
      <c r="M214" s="28">
        <v>1401750</v>
      </c>
      <c r="N214" s="28">
        <v>43063228.600000001</v>
      </c>
      <c r="O214" s="28">
        <v>43931300</v>
      </c>
      <c r="P214" s="28">
        <v>868071.4</v>
      </c>
    </row>
    <row r="215" spans="1:16" ht="13">
      <c r="A215" s="36" t="s">
        <v>199</v>
      </c>
      <c r="B215" s="37" t="s">
        <v>200</v>
      </c>
      <c r="C215" s="28">
        <v>9089970.8249999993</v>
      </c>
      <c r="D215" s="28">
        <v>9153900</v>
      </c>
      <c r="E215" s="28">
        <v>9150650</v>
      </c>
      <c r="F215" s="28">
        <v>9150650</v>
      </c>
      <c r="G215" s="28"/>
      <c r="H215" s="28">
        <v>9196700</v>
      </c>
      <c r="I215" s="28">
        <v>9196700</v>
      </c>
      <c r="J215" s="28"/>
      <c r="K215" s="28">
        <v>9333650</v>
      </c>
      <c r="L215" s="28">
        <v>9333650</v>
      </c>
      <c r="M215" s="28"/>
      <c r="N215" s="28">
        <v>9426986.5</v>
      </c>
      <c r="O215" s="28">
        <v>9427000</v>
      </c>
      <c r="P215" s="28">
        <v>13.5</v>
      </c>
    </row>
    <row r="216" spans="1:16" ht="13">
      <c r="A216" s="35" t="s">
        <v>362</v>
      </c>
      <c r="B216" s="34" t="s">
        <v>363</v>
      </c>
      <c r="C216" s="28">
        <v>11015720.1</v>
      </c>
      <c r="D216" s="28">
        <v>11190000</v>
      </c>
      <c r="E216" s="28">
        <v>11290000</v>
      </c>
      <c r="F216" s="28">
        <v>11290000</v>
      </c>
      <c r="G216" s="28"/>
      <c r="H216" s="28">
        <v>11290000</v>
      </c>
      <c r="I216" s="28">
        <v>11290000</v>
      </c>
      <c r="J216" s="28"/>
      <c r="K216" s="28">
        <v>11233600</v>
      </c>
      <c r="L216" s="28">
        <v>11233600</v>
      </c>
      <c r="M216" s="28"/>
      <c r="N216" s="28">
        <v>11345936</v>
      </c>
      <c r="O216" s="28">
        <v>11233600</v>
      </c>
      <c r="P216" s="28">
        <v>-112336</v>
      </c>
    </row>
    <row r="217" spans="1:16" ht="13">
      <c r="A217" s="36" t="s">
        <v>426</v>
      </c>
      <c r="B217" s="37" t="s">
        <v>25</v>
      </c>
      <c r="C217" s="28">
        <v>11015720.1</v>
      </c>
      <c r="D217" s="28">
        <v>11190000</v>
      </c>
      <c r="E217" s="28">
        <v>11290000</v>
      </c>
      <c r="F217" s="28">
        <v>11290000</v>
      </c>
      <c r="G217" s="28"/>
      <c r="H217" s="28">
        <v>11290000</v>
      </c>
      <c r="I217" s="28">
        <v>11290000</v>
      </c>
      <c r="J217" s="28"/>
      <c r="K217" s="28">
        <v>11233600</v>
      </c>
      <c r="L217" s="28">
        <v>11233600</v>
      </c>
      <c r="M217" s="28"/>
      <c r="N217" s="28">
        <v>11345936</v>
      </c>
      <c r="O217" s="28">
        <v>11233600</v>
      </c>
      <c r="P217" s="28">
        <v>-112336</v>
      </c>
    </row>
    <row r="218" spans="1:16" ht="13">
      <c r="A218" s="35" t="s">
        <v>364</v>
      </c>
      <c r="B218" s="34" t="s">
        <v>365</v>
      </c>
      <c r="C218" s="28">
        <v>58051713.99408</v>
      </c>
      <c r="D218" s="28">
        <v>55914302.843000002</v>
      </c>
      <c r="E218" s="28">
        <v>56513454.024999999</v>
      </c>
      <c r="F218" s="28">
        <v>58100431.770999998</v>
      </c>
      <c r="G218" s="28">
        <v>1586977.746</v>
      </c>
      <c r="H218" s="28">
        <v>55948169.614</v>
      </c>
      <c r="I218" s="28">
        <v>56217108.560000002</v>
      </c>
      <c r="J218" s="28">
        <v>268938.946</v>
      </c>
      <c r="K218" s="28">
        <v>56507836.425999999</v>
      </c>
      <c r="L218" s="28">
        <v>56101639.949000001</v>
      </c>
      <c r="M218" s="28">
        <v>-406196.47700000001</v>
      </c>
      <c r="N218" s="28">
        <v>57072914.790260002</v>
      </c>
      <c r="O218" s="28">
        <v>55800176.094999999</v>
      </c>
      <c r="P218" s="28">
        <v>-1272738.6952599999</v>
      </c>
    </row>
    <row r="219" spans="1:16" ht="13">
      <c r="A219" s="36" t="s">
        <v>185</v>
      </c>
      <c r="B219" s="37" t="s">
        <v>186</v>
      </c>
      <c r="C219" s="28"/>
      <c r="D219" s="28">
        <v>336472.72100000002</v>
      </c>
      <c r="E219" s="28">
        <v>334173.63</v>
      </c>
      <c r="F219" s="28">
        <v>343225.02399999998</v>
      </c>
      <c r="G219" s="28">
        <v>9051.3940000000002</v>
      </c>
      <c r="H219" s="28">
        <v>332364.03600000002</v>
      </c>
      <c r="I219" s="28">
        <v>333167.76</v>
      </c>
      <c r="J219" s="28">
        <v>803.72400000000005</v>
      </c>
      <c r="K219" s="28">
        <v>332364.03600000002</v>
      </c>
      <c r="L219" s="28">
        <v>331779.56099999999</v>
      </c>
      <c r="M219" s="28">
        <v>-584.47500000000002</v>
      </c>
      <c r="N219" s="28">
        <v>335687.67635999998</v>
      </c>
      <c r="O219" s="28">
        <v>326226.76500000001</v>
      </c>
      <c r="P219" s="28">
        <v>-9460.9113600000001</v>
      </c>
    </row>
    <row r="220" spans="1:16" ht="13">
      <c r="A220" s="36" t="s">
        <v>187</v>
      </c>
      <c r="B220" s="37" t="s">
        <v>188</v>
      </c>
      <c r="C220" s="28"/>
      <c r="D220" s="28"/>
      <c r="E220" s="28">
        <v>1499207.43</v>
      </c>
      <c r="F220" s="28">
        <v>685569.125</v>
      </c>
      <c r="G220" s="28">
        <v>-813638.30500000005</v>
      </c>
      <c r="H220" s="28">
        <v>1897003.7379999999</v>
      </c>
      <c r="I220" s="28">
        <v>1094162.3999999999</v>
      </c>
      <c r="J220" s="28">
        <v>-802841.33799999999</v>
      </c>
      <c r="K220" s="28">
        <v>2330203.7379999999</v>
      </c>
      <c r="L220" s="28">
        <v>1523352.54</v>
      </c>
      <c r="M220" s="28">
        <v>-806851.19799999997</v>
      </c>
      <c r="N220" s="28">
        <v>2353505.77538</v>
      </c>
      <c r="O220" s="28">
        <v>1924026.075</v>
      </c>
      <c r="P220" s="28">
        <v>-429479.70037999999</v>
      </c>
    </row>
    <row r="221" spans="1:16" ht="13">
      <c r="A221" s="36" t="s">
        <v>189</v>
      </c>
      <c r="B221" s="37" t="s">
        <v>190</v>
      </c>
      <c r="C221" s="28">
        <v>222.89</v>
      </c>
      <c r="D221" s="28">
        <v>359471.44300000009</v>
      </c>
      <c r="E221" s="28">
        <v>363916.875</v>
      </c>
      <c r="F221" s="28">
        <v>381081.43199999997</v>
      </c>
      <c r="G221" s="28">
        <v>17164.557000000001</v>
      </c>
      <c r="H221" s="28">
        <v>357473.03000000009</v>
      </c>
      <c r="I221" s="28">
        <v>365343.12</v>
      </c>
      <c r="J221" s="28">
        <v>7870.09</v>
      </c>
      <c r="K221" s="28">
        <v>357465.08799999999</v>
      </c>
      <c r="L221" s="28">
        <v>392492.97</v>
      </c>
      <c r="M221" s="28">
        <v>35027.881999999998</v>
      </c>
      <c r="N221" s="28">
        <v>361039.73888000002</v>
      </c>
      <c r="O221" s="28">
        <v>414124.05</v>
      </c>
      <c r="P221" s="28">
        <v>53084.311119999998</v>
      </c>
    </row>
    <row r="222" spans="1:16" ht="13">
      <c r="A222" s="36" t="s">
        <v>191</v>
      </c>
      <c r="B222" s="37" t="s">
        <v>192</v>
      </c>
      <c r="C222" s="28">
        <v>16255.582681</v>
      </c>
      <c r="D222" s="28">
        <v>41301.5</v>
      </c>
      <c r="E222" s="28">
        <v>41527.5</v>
      </c>
      <c r="F222" s="28">
        <v>41583.620999999999</v>
      </c>
      <c r="G222" s="28">
        <v>56.121000000000002</v>
      </c>
      <c r="H222" s="28">
        <v>40793</v>
      </c>
      <c r="I222" s="28">
        <v>39867.120000000003</v>
      </c>
      <c r="J222" s="28">
        <v>-925.88</v>
      </c>
      <c r="K222" s="28">
        <v>40793</v>
      </c>
      <c r="L222" s="28">
        <v>39701.006999999998</v>
      </c>
      <c r="M222" s="28">
        <v>-1091.9929999999999</v>
      </c>
      <c r="N222" s="28">
        <v>41200.93</v>
      </c>
      <c r="O222" s="28">
        <v>39036.555</v>
      </c>
      <c r="P222" s="28">
        <v>-2164.375</v>
      </c>
    </row>
    <row r="223" spans="1:16" ht="13">
      <c r="A223" s="36" t="s">
        <v>193</v>
      </c>
      <c r="B223" s="37" t="s">
        <v>194</v>
      </c>
      <c r="C223" s="28">
        <v>68841.748598999999</v>
      </c>
      <c r="D223" s="28">
        <v>129101.179</v>
      </c>
      <c r="E223" s="28">
        <v>164488.59</v>
      </c>
      <c r="F223" s="28">
        <v>164708.56899999999</v>
      </c>
      <c r="G223" s="28">
        <v>219.97900000000001</v>
      </c>
      <c r="H223" s="28">
        <v>162525.81</v>
      </c>
      <c r="I223" s="28">
        <v>158834.16</v>
      </c>
      <c r="J223" s="28">
        <v>-3691.65</v>
      </c>
      <c r="K223" s="28">
        <v>173252.56400000001</v>
      </c>
      <c r="L223" s="28">
        <v>168611.87100000001</v>
      </c>
      <c r="M223" s="28">
        <v>-4640.6930000000002</v>
      </c>
      <c r="N223" s="28">
        <v>174985.08963999999</v>
      </c>
      <c r="O223" s="28">
        <v>167740.65</v>
      </c>
      <c r="P223" s="28">
        <v>-7244.4396399999996</v>
      </c>
    </row>
    <row r="224" spans="1:16" ht="13">
      <c r="A224" s="36" t="s">
        <v>472</v>
      </c>
      <c r="B224" s="37" t="s">
        <v>473</v>
      </c>
      <c r="C224" s="28">
        <v>362469.47</v>
      </c>
      <c r="D224" s="28">
        <v>365500</v>
      </c>
      <c r="E224" s="28">
        <v>367500</v>
      </c>
      <c r="F224" s="28"/>
      <c r="G224" s="28">
        <v>-367500</v>
      </c>
      <c r="H224" s="28">
        <v>361000</v>
      </c>
      <c r="I224" s="28"/>
      <c r="J224" s="28">
        <v>-361000</v>
      </c>
      <c r="K224" s="28">
        <v>361000</v>
      </c>
      <c r="L224" s="28"/>
      <c r="M224" s="28">
        <v>-361000</v>
      </c>
      <c r="N224" s="28">
        <v>364610</v>
      </c>
      <c r="O224" s="28"/>
      <c r="P224" s="28">
        <v>-364610</v>
      </c>
    </row>
    <row r="225" spans="1:16" ht="13">
      <c r="A225" s="36" t="s">
        <v>489</v>
      </c>
      <c r="B225" s="37" t="s">
        <v>490</v>
      </c>
      <c r="C225" s="28">
        <v>-43024.959999999999</v>
      </c>
      <c r="D225" s="28"/>
      <c r="E225" s="28"/>
      <c r="F225" s="28"/>
      <c r="G225" s="28"/>
      <c r="H225" s="28"/>
      <c r="I225" s="28"/>
      <c r="J225" s="28"/>
      <c r="K225" s="28"/>
      <c r="L225" s="28"/>
      <c r="M225" s="28"/>
      <c r="N225" s="28"/>
      <c r="O225" s="28"/>
      <c r="P225" s="28"/>
    </row>
    <row r="226" spans="1:16" ht="13">
      <c r="A226" s="36" t="s">
        <v>201</v>
      </c>
      <c r="B226" s="37" t="s">
        <v>202</v>
      </c>
      <c r="C226" s="28">
        <v>57652020.397</v>
      </c>
      <c r="D226" s="28">
        <v>54682456</v>
      </c>
      <c r="E226" s="28">
        <v>53742640</v>
      </c>
      <c r="F226" s="28">
        <v>56484264</v>
      </c>
      <c r="G226" s="28">
        <v>2741624</v>
      </c>
      <c r="H226" s="28">
        <v>52797010</v>
      </c>
      <c r="I226" s="28">
        <v>54225734</v>
      </c>
      <c r="J226" s="28">
        <v>1428724</v>
      </c>
      <c r="K226" s="28">
        <v>52912758</v>
      </c>
      <c r="L226" s="28">
        <v>53645702</v>
      </c>
      <c r="M226" s="28">
        <v>732944</v>
      </c>
      <c r="N226" s="28">
        <v>53441885.579999998</v>
      </c>
      <c r="O226" s="28">
        <v>52929022</v>
      </c>
      <c r="P226" s="28">
        <v>-512863.58</v>
      </c>
    </row>
    <row r="227" spans="1:16" ht="13">
      <c r="A227" s="36" t="s">
        <v>474</v>
      </c>
      <c r="B227" s="37" t="s">
        <v>440</v>
      </c>
      <c r="C227" s="28">
        <v>-5071.1342000000004</v>
      </c>
      <c r="D227" s="28"/>
      <c r="E227" s="28"/>
      <c r="F227" s="28"/>
      <c r="G227" s="28"/>
      <c r="H227" s="28"/>
      <c r="I227" s="28"/>
      <c r="J227" s="28"/>
      <c r="K227" s="28"/>
      <c r="L227" s="28"/>
      <c r="M227" s="28"/>
      <c r="N227" s="28"/>
      <c r="O227" s="28"/>
      <c r="P227" s="28"/>
    </row>
    <row r="228" spans="1:16" ht="13">
      <c r="A228" s="35" t="s">
        <v>366</v>
      </c>
      <c r="B228" s="34" t="s">
        <v>5</v>
      </c>
      <c r="C228" s="28">
        <v>86725581.481999993</v>
      </c>
      <c r="D228" s="28">
        <v>86668520</v>
      </c>
      <c r="E228" s="28">
        <v>86668520</v>
      </c>
      <c r="F228" s="28">
        <v>86692900</v>
      </c>
      <c r="G228" s="28">
        <v>24380</v>
      </c>
      <c r="H228" s="28">
        <v>86668520</v>
      </c>
      <c r="I228" s="28">
        <v>86692900</v>
      </c>
      <c r="J228" s="28">
        <v>24380</v>
      </c>
      <c r="K228" s="28">
        <v>86233320</v>
      </c>
      <c r="L228" s="28">
        <v>84257700</v>
      </c>
      <c r="M228" s="28">
        <v>-1975620</v>
      </c>
      <c r="N228" s="28">
        <v>87095653.200000003</v>
      </c>
      <c r="O228" s="28">
        <v>84257700</v>
      </c>
      <c r="P228" s="28">
        <v>-2837953.2</v>
      </c>
    </row>
    <row r="229" spans="1:16" ht="13">
      <c r="A229" s="36" t="s">
        <v>427</v>
      </c>
      <c r="B229" s="37" t="s">
        <v>428</v>
      </c>
      <c r="C229" s="28">
        <v>87038300</v>
      </c>
      <c r="D229" s="28">
        <v>87038300</v>
      </c>
      <c r="E229" s="28">
        <v>87038300</v>
      </c>
      <c r="F229" s="28">
        <v>87038300</v>
      </c>
      <c r="G229" s="28"/>
      <c r="H229" s="28">
        <v>87038300</v>
      </c>
      <c r="I229" s="28">
        <v>87038300</v>
      </c>
      <c r="J229" s="28"/>
      <c r="K229" s="28">
        <v>86603100</v>
      </c>
      <c r="L229" s="28">
        <v>84603100</v>
      </c>
      <c r="M229" s="28">
        <v>-2000000</v>
      </c>
      <c r="N229" s="28">
        <v>87469131</v>
      </c>
      <c r="O229" s="28">
        <v>84603100</v>
      </c>
      <c r="P229" s="28">
        <v>-2866031</v>
      </c>
    </row>
    <row r="230" spans="1:16" ht="13">
      <c r="A230" s="36" t="s">
        <v>429</v>
      </c>
      <c r="B230" s="37" t="s">
        <v>430</v>
      </c>
      <c r="C230" s="28">
        <v>-312718.51799999998</v>
      </c>
      <c r="D230" s="28">
        <v>-369780</v>
      </c>
      <c r="E230" s="28">
        <v>-369780</v>
      </c>
      <c r="F230" s="28">
        <v>-345400</v>
      </c>
      <c r="G230" s="28">
        <v>24380</v>
      </c>
      <c r="H230" s="28">
        <v>-369780</v>
      </c>
      <c r="I230" s="28">
        <v>-345400</v>
      </c>
      <c r="J230" s="28">
        <v>24380</v>
      </c>
      <c r="K230" s="28">
        <v>-369780</v>
      </c>
      <c r="L230" s="28">
        <v>-345400</v>
      </c>
      <c r="M230" s="28">
        <v>24380</v>
      </c>
      <c r="N230" s="28">
        <v>-373477.8</v>
      </c>
      <c r="O230" s="28">
        <v>-345400</v>
      </c>
      <c r="P230" s="28">
        <v>28077.8</v>
      </c>
    </row>
    <row r="231" spans="1:16" ht="13">
      <c r="A231" s="35" t="s">
        <v>367</v>
      </c>
      <c r="B231" s="34" t="s">
        <v>368</v>
      </c>
      <c r="C231" s="28">
        <v>49033663.46728</v>
      </c>
      <c r="D231" s="28">
        <v>53156264.594999999</v>
      </c>
      <c r="E231" s="28">
        <v>49351378.539999999</v>
      </c>
      <c r="F231" s="28">
        <v>49603058.498999998</v>
      </c>
      <c r="G231" s="28">
        <v>251679.959</v>
      </c>
      <c r="H231" s="28">
        <v>50537821.517999999</v>
      </c>
      <c r="I231" s="28">
        <v>53081158.972000003</v>
      </c>
      <c r="J231" s="28">
        <v>2543337.4539999999</v>
      </c>
      <c r="K231" s="28">
        <v>50420189.961999997</v>
      </c>
      <c r="L231" s="28">
        <v>52855332.560999997</v>
      </c>
      <c r="M231" s="28">
        <v>2435142.5989999999</v>
      </c>
      <c r="N231" s="28">
        <v>50924391.861620001</v>
      </c>
      <c r="O231" s="28">
        <v>52807168.049000002</v>
      </c>
      <c r="P231" s="28">
        <v>1882776.18738</v>
      </c>
    </row>
    <row r="232" spans="1:16" ht="13">
      <c r="A232" s="36" t="s">
        <v>185</v>
      </c>
      <c r="B232" s="37" t="s">
        <v>186</v>
      </c>
      <c r="C232" s="28"/>
      <c r="D232" s="28">
        <v>52933.464999999997</v>
      </c>
      <c r="E232" s="28">
        <v>52740.328000000001</v>
      </c>
      <c r="F232" s="28">
        <v>54385.856</v>
      </c>
      <c r="G232" s="28">
        <v>1645.528</v>
      </c>
      <c r="H232" s="28">
        <v>52478.531999999999</v>
      </c>
      <c r="I232" s="28">
        <v>52751.561999999998</v>
      </c>
      <c r="J232" s="28">
        <v>273.02999999999997</v>
      </c>
      <c r="K232" s="28">
        <v>52478.531999999999</v>
      </c>
      <c r="L232" s="28">
        <v>52288.828999999998</v>
      </c>
      <c r="M232" s="28">
        <v>-189.703</v>
      </c>
      <c r="N232" s="28">
        <v>53003.317320000002</v>
      </c>
      <c r="O232" s="28">
        <v>51363.362999999998</v>
      </c>
      <c r="P232" s="28">
        <v>-1639.9543200000001</v>
      </c>
    </row>
    <row r="233" spans="1:16" ht="13">
      <c r="A233" s="36" t="s">
        <v>187</v>
      </c>
      <c r="B233" s="37" t="s">
        <v>188</v>
      </c>
      <c r="C233" s="28"/>
      <c r="D233" s="28"/>
      <c r="E233" s="28">
        <v>236609.60800000001</v>
      </c>
      <c r="F233" s="28">
        <v>108632.125</v>
      </c>
      <c r="G233" s="28">
        <v>-127977.48299999999</v>
      </c>
      <c r="H233" s="28">
        <v>299526.90600000002</v>
      </c>
      <c r="I233" s="28">
        <v>173242.38</v>
      </c>
      <c r="J233" s="28">
        <v>-126284.526</v>
      </c>
      <c r="K233" s="28">
        <v>367926.90600000002</v>
      </c>
      <c r="L233" s="28">
        <v>240082.06</v>
      </c>
      <c r="M233" s="28">
        <v>-127844.84600000001</v>
      </c>
      <c r="N233" s="28">
        <v>371606.17505999998</v>
      </c>
      <c r="O233" s="28">
        <v>302931.76500000001</v>
      </c>
      <c r="P233" s="28">
        <v>-68674.410059999995</v>
      </c>
    </row>
    <row r="234" spans="1:16" ht="13">
      <c r="A234" s="36" t="s">
        <v>189</v>
      </c>
      <c r="B234" s="37" t="s">
        <v>190</v>
      </c>
      <c r="C234" s="28">
        <v>35.340000000000003</v>
      </c>
      <c r="D234" s="28">
        <v>56551.595000000001</v>
      </c>
      <c r="E234" s="28">
        <v>57434.5</v>
      </c>
      <c r="F234" s="28">
        <v>60384.408000000003</v>
      </c>
      <c r="G234" s="28">
        <v>2949.9079999999999</v>
      </c>
      <c r="H234" s="28">
        <v>56443.11</v>
      </c>
      <c r="I234" s="28">
        <v>57845.993999999999</v>
      </c>
      <c r="J234" s="28">
        <v>1402.884</v>
      </c>
      <c r="K234" s="28">
        <v>56441.856</v>
      </c>
      <c r="L234" s="28">
        <v>61857.33</v>
      </c>
      <c r="M234" s="28">
        <v>5415.4740000000002</v>
      </c>
      <c r="N234" s="28">
        <v>57006.274559999998</v>
      </c>
      <c r="O234" s="28">
        <v>65202.51</v>
      </c>
      <c r="P234" s="28">
        <v>8196.2354400000004</v>
      </c>
    </row>
    <row r="235" spans="1:16" ht="13">
      <c r="A235" s="36" t="s">
        <v>191</v>
      </c>
      <c r="B235" s="37" t="s">
        <v>192</v>
      </c>
      <c r="C235" s="28">
        <v>2577.3802860000001</v>
      </c>
      <c r="D235" s="28">
        <v>6497.5</v>
      </c>
      <c r="E235" s="28">
        <v>6554</v>
      </c>
      <c r="F235" s="28">
        <v>6589.1490000000003</v>
      </c>
      <c r="G235" s="28">
        <v>35.149000000000001</v>
      </c>
      <c r="H235" s="28">
        <v>6441</v>
      </c>
      <c r="I235" s="28">
        <v>6312.2939999999999</v>
      </c>
      <c r="J235" s="28">
        <v>-128.70599999999999</v>
      </c>
      <c r="K235" s="28">
        <v>6441</v>
      </c>
      <c r="L235" s="28">
        <v>6256.9229999999998</v>
      </c>
      <c r="M235" s="28">
        <v>-184.077</v>
      </c>
      <c r="N235" s="28">
        <v>6505.41</v>
      </c>
      <c r="O235" s="28">
        <v>6146.1809999999996</v>
      </c>
      <c r="P235" s="28">
        <v>-359.22899999999998</v>
      </c>
    </row>
    <row r="236" spans="1:16" ht="13">
      <c r="A236" s="36" t="s">
        <v>193</v>
      </c>
      <c r="B236" s="37" t="s">
        <v>194</v>
      </c>
      <c r="C236" s="28">
        <v>10915.103394</v>
      </c>
      <c r="D236" s="28">
        <v>20310.035</v>
      </c>
      <c r="E236" s="28">
        <v>25960.103999999999</v>
      </c>
      <c r="F236" s="28">
        <v>26098.960999999999</v>
      </c>
      <c r="G236" s="28">
        <v>138.857</v>
      </c>
      <c r="H236" s="28">
        <v>25661.97</v>
      </c>
      <c r="I236" s="28">
        <v>25148.741999999998</v>
      </c>
      <c r="J236" s="28">
        <v>-513.22799999999995</v>
      </c>
      <c r="K236" s="28">
        <v>27355.668000000001</v>
      </c>
      <c r="L236" s="28">
        <v>26573.419000000002</v>
      </c>
      <c r="M236" s="28">
        <v>-782.24900000000002</v>
      </c>
      <c r="N236" s="28">
        <v>27629.224679999999</v>
      </c>
      <c r="O236" s="28">
        <v>26410.23</v>
      </c>
      <c r="P236" s="28">
        <v>-1218.99468</v>
      </c>
    </row>
    <row r="237" spans="1:16" ht="13">
      <c r="A237" s="36" t="s">
        <v>472</v>
      </c>
      <c r="B237" s="37" t="s">
        <v>473</v>
      </c>
      <c r="C237" s="28">
        <v>57470.82</v>
      </c>
      <c r="D237" s="28">
        <v>57500</v>
      </c>
      <c r="E237" s="28">
        <v>58000</v>
      </c>
      <c r="F237" s="28"/>
      <c r="G237" s="28">
        <v>-58000</v>
      </c>
      <c r="H237" s="28">
        <v>57000</v>
      </c>
      <c r="I237" s="28"/>
      <c r="J237" s="28">
        <v>-57000</v>
      </c>
      <c r="K237" s="28">
        <v>57000</v>
      </c>
      <c r="L237" s="28"/>
      <c r="M237" s="28">
        <v>-57000</v>
      </c>
      <c r="N237" s="28">
        <v>57570</v>
      </c>
      <c r="O237" s="28"/>
      <c r="P237" s="28">
        <v>-57570</v>
      </c>
    </row>
    <row r="238" spans="1:16" ht="13">
      <c r="A238" s="36" t="s">
        <v>489</v>
      </c>
      <c r="B238" s="37" t="s">
        <v>490</v>
      </c>
      <c r="C238" s="28">
        <v>-6821.76</v>
      </c>
      <c r="D238" s="28"/>
      <c r="E238" s="28"/>
      <c r="F238" s="28"/>
      <c r="G238" s="28"/>
      <c r="H238" s="28"/>
      <c r="I238" s="28"/>
      <c r="J238" s="28"/>
      <c r="K238" s="28"/>
      <c r="L238" s="28"/>
      <c r="M238" s="28"/>
      <c r="N238" s="28"/>
      <c r="O238" s="28"/>
      <c r="P238" s="28"/>
    </row>
    <row r="239" spans="1:16" ht="13">
      <c r="A239" s="36" t="s">
        <v>431</v>
      </c>
      <c r="B239" s="37" t="s">
        <v>432</v>
      </c>
      <c r="C239" s="28">
        <v>39867336.700000003</v>
      </c>
      <c r="D239" s="28">
        <v>44328400</v>
      </c>
      <c r="E239" s="28">
        <v>40428400</v>
      </c>
      <c r="F239" s="28">
        <v>40428400</v>
      </c>
      <c r="G239" s="28"/>
      <c r="H239" s="28">
        <v>41703900</v>
      </c>
      <c r="I239" s="28">
        <v>44203900</v>
      </c>
      <c r="J239" s="28">
        <v>2500000</v>
      </c>
      <c r="K239" s="28">
        <v>41497900</v>
      </c>
      <c r="L239" s="28">
        <v>43997900</v>
      </c>
      <c r="M239" s="28">
        <v>2500000</v>
      </c>
      <c r="N239" s="28">
        <v>41912879</v>
      </c>
      <c r="O239" s="28">
        <v>43997900</v>
      </c>
      <c r="P239" s="28">
        <v>2085021</v>
      </c>
    </row>
    <row r="240" spans="1:16" ht="13">
      <c r="A240" s="36" t="s">
        <v>201</v>
      </c>
      <c r="B240" s="37" t="s">
        <v>202</v>
      </c>
      <c r="C240" s="28">
        <v>9102950.5889999997</v>
      </c>
      <c r="D240" s="28">
        <v>8634072</v>
      </c>
      <c r="E240" s="28">
        <v>8485680</v>
      </c>
      <c r="F240" s="28">
        <v>8918568</v>
      </c>
      <c r="G240" s="28">
        <v>432888</v>
      </c>
      <c r="H240" s="28">
        <v>8336370</v>
      </c>
      <c r="I240" s="28">
        <v>8561958</v>
      </c>
      <c r="J240" s="28">
        <v>225588</v>
      </c>
      <c r="K240" s="28">
        <v>8354646</v>
      </c>
      <c r="L240" s="28">
        <v>8470374</v>
      </c>
      <c r="M240" s="28">
        <v>115728</v>
      </c>
      <c r="N240" s="28">
        <v>8438192.4600000009</v>
      </c>
      <c r="O240" s="28">
        <v>8357214</v>
      </c>
      <c r="P240" s="28">
        <v>-80978.460000000006</v>
      </c>
    </row>
    <row r="241" spans="1:16" ht="13">
      <c r="A241" s="36" t="s">
        <v>474</v>
      </c>
      <c r="B241" s="37" t="s">
        <v>440</v>
      </c>
      <c r="C241" s="28">
        <v>-800.70540000000005</v>
      </c>
      <c r="D241" s="28"/>
      <c r="E241" s="28"/>
      <c r="F241" s="28"/>
      <c r="G241" s="28"/>
      <c r="H241" s="28"/>
      <c r="I241" s="28"/>
      <c r="J241" s="28"/>
      <c r="K241" s="28"/>
      <c r="L241" s="28"/>
      <c r="M241" s="28"/>
      <c r="N241" s="28"/>
      <c r="O241" s="28"/>
      <c r="P241" s="28"/>
    </row>
    <row r="242" spans="1:16" ht="13">
      <c r="A242" s="35" t="s">
        <v>369</v>
      </c>
      <c r="B242" s="34" t="s">
        <v>16</v>
      </c>
      <c r="C242" s="28">
        <v>1968994.3</v>
      </c>
      <c r="D242" s="28">
        <v>3021500</v>
      </c>
      <c r="E242" s="28">
        <v>3441700</v>
      </c>
      <c r="F242" s="28">
        <v>3441700</v>
      </c>
      <c r="G242" s="28"/>
      <c r="H242" s="28">
        <v>3458900</v>
      </c>
      <c r="I242" s="28">
        <v>3458900</v>
      </c>
      <c r="J242" s="28"/>
      <c r="K242" s="28">
        <v>3476200</v>
      </c>
      <c r="L242" s="28">
        <v>3476200</v>
      </c>
      <c r="M242" s="28"/>
      <c r="N242" s="28">
        <v>3510962</v>
      </c>
      <c r="O242" s="28">
        <v>3511000</v>
      </c>
      <c r="P242" s="28">
        <v>38</v>
      </c>
    </row>
    <row r="243" spans="1:16" ht="13">
      <c r="A243" s="36" t="s">
        <v>433</v>
      </c>
      <c r="B243" s="37" t="s">
        <v>434</v>
      </c>
      <c r="C243" s="28">
        <v>1968994.3</v>
      </c>
      <c r="D243" s="28">
        <v>3021500</v>
      </c>
      <c r="E243" s="28">
        <v>3441700</v>
      </c>
      <c r="F243" s="28">
        <v>3441700</v>
      </c>
      <c r="G243" s="28"/>
      <c r="H243" s="28">
        <v>3458900</v>
      </c>
      <c r="I243" s="28">
        <v>3458900</v>
      </c>
      <c r="J243" s="28"/>
      <c r="K243" s="28">
        <v>3476200</v>
      </c>
      <c r="L243" s="28">
        <v>3476200</v>
      </c>
      <c r="M243" s="28"/>
      <c r="N243" s="28">
        <v>3510962</v>
      </c>
      <c r="O243" s="28">
        <v>3511000</v>
      </c>
      <c r="P243" s="28">
        <v>38</v>
      </c>
    </row>
    <row r="244" spans="1:16" ht="13">
      <c r="A244" s="35" t="s">
        <v>370</v>
      </c>
      <c r="B244" s="34" t="s">
        <v>371</v>
      </c>
      <c r="C244" s="28">
        <v>390384517.22920001</v>
      </c>
      <c r="D244" s="28">
        <v>390403110.20200002</v>
      </c>
      <c r="E244" s="28">
        <v>390512828.70999998</v>
      </c>
      <c r="F244" s="28">
        <v>390383901.69300002</v>
      </c>
      <c r="G244" s="28">
        <v>-128927.01700000001</v>
      </c>
      <c r="H244" s="28">
        <v>390539012.55800003</v>
      </c>
      <c r="I244" s="28">
        <v>390423187.13200003</v>
      </c>
      <c r="J244" s="28">
        <v>-115825.42600000001</v>
      </c>
      <c r="K244" s="28">
        <v>388459942.32200003</v>
      </c>
      <c r="L244" s="28">
        <v>388509899.801</v>
      </c>
      <c r="M244" s="28">
        <v>49957.478999999999</v>
      </c>
      <c r="N244" s="28">
        <v>392344541.74522001</v>
      </c>
      <c r="O244" s="28">
        <v>388523594.44700003</v>
      </c>
      <c r="P244" s="28">
        <v>-3820947.2982200002</v>
      </c>
    </row>
    <row r="245" spans="1:16" ht="13">
      <c r="A245" s="36" t="s">
        <v>185</v>
      </c>
      <c r="B245" s="37" t="s">
        <v>186</v>
      </c>
      <c r="C245" s="28"/>
      <c r="D245" s="28">
        <v>15649.894</v>
      </c>
      <c r="E245" s="28">
        <v>15458.371999999999</v>
      </c>
      <c r="F245" s="28">
        <v>15081.791999999999</v>
      </c>
      <c r="G245" s="28">
        <v>-376.58</v>
      </c>
      <c r="H245" s="28">
        <v>15651.492</v>
      </c>
      <c r="I245" s="28">
        <v>15732.922</v>
      </c>
      <c r="J245" s="28">
        <v>81.430000000000007</v>
      </c>
      <c r="K245" s="28">
        <v>15651.492</v>
      </c>
      <c r="L245" s="28">
        <v>15270.189</v>
      </c>
      <c r="M245" s="28">
        <v>-381.303</v>
      </c>
      <c r="N245" s="28">
        <v>15808.00692</v>
      </c>
      <c r="O245" s="28">
        <v>15270.189</v>
      </c>
      <c r="P245" s="28">
        <v>-537.81791999999996</v>
      </c>
    </row>
    <row r="246" spans="1:16" ht="13">
      <c r="A246" s="36" t="s">
        <v>187</v>
      </c>
      <c r="B246" s="37" t="s">
        <v>188</v>
      </c>
      <c r="C246" s="28"/>
      <c r="D246" s="28"/>
      <c r="E246" s="28">
        <v>69351.092000000004</v>
      </c>
      <c r="F246" s="28">
        <v>30124.875</v>
      </c>
      <c r="G246" s="28">
        <v>-39226.216999999997</v>
      </c>
      <c r="H246" s="28">
        <v>89332.585999999996</v>
      </c>
      <c r="I246" s="28">
        <v>51668.78</v>
      </c>
      <c r="J246" s="28">
        <v>-37663.805999999997</v>
      </c>
      <c r="K246" s="28">
        <v>109732.586</v>
      </c>
      <c r="L246" s="28">
        <v>70112.460000000006</v>
      </c>
      <c r="M246" s="28">
        <v>-39620.125999999997</v>
      </c>
      <c r="N246" s="28">
        <v>110829.91185999999</v>
      </c>
      <c r="O246" s="28">
        <v>90060.794999999998</v>
      </c>
      <c r="P246" s="28">
        <v>-20769.116859999998</v>
      </c>
    </row>
    <row r="247" spans="1:16" ht="13">
      <c r="A247" s="36" t="s">
        <v>189</v>
      </c>
      <c r="B247" s="37" t="s">
        <v>190</v>
      </c>
      <c r="C247" s="28">
        <v>10.85</v>
      </c>
      <c r="D247" s="28">
        <v>16719.601999999999</v>
      </c>
      <c r="E247" s="28">
        <v>16834.25</v>
      </c>
      <c r="F247" s="28">
        <v>16745.256000000001</v>
      </c>
      <c r="G247" s="28">
        <v>-88.994</v>
      </c>
      <c r="H247" s="28">
        <v>16833.91</v>
      </c>
      <c r="I247" s="28">
        <v>17252.313999999998</v>
      </c>
      <c r="J247" s="28">
        <v>418.404</v>
      </c>
      <c r="K247" s="28">
        <v>16833.536</v>
      </c>
      <c r="L247" s="28">
        <v>18064.53</v>
      </c>
      <c r="M247" s="28">
        <v>1230.9939999999999</v>
      </c>
      <c r="N247" s="28">
        <v>17001.871360000001</v>
      </c>
      <c r="O247" s="28">
        <v>19384.53</v>
      </c>
      <c r="P247" s="28">
        <v>2382.6586400000001</v>
      </c>
    </row>
    <row r="248" spans="1:16" ht="13">
      <c r="A248" s="36" t="s">
        <v>191</v>
      </c>
      <c r="B248" s="37" t="s">
        <v>192</v>
      </c>
      <c r="C248" s="28">
        <v>791.30096500000002</v>
      </c>
      <c r="D248" s="28">
        <v>1921</v>
      </c>
      <c r="E248" s="28">
        <v>1921</v>
      </c>
      <c r="F248" s="28">
        <v>1827.2429999999999</v>
      </c>
      <c r="G248" s="28">
        <v>-93.757000000000005</v>
      </c>
      <c r="H248" s="28">
        <v>1921</v>
      </c>
      <c r="I248" s="28">
        <v>1882.614</v>
      </c>
      <c r="J248" s="28">
        <v>-38.386000000000003</v>
      </c>
      <c r="K248" s="28">
        <v>1921</v>
      </c>
      <c r="L248" s="28">
        <v>1827.2429999999999</v>
      </c>
      <c r="M248" s="28">
        <v>-93.757000000000005</v>
      </c>
      <c r="N248" s="28">
        <v>1940.21</v>
      </c>
      <c r="O248" s="28">
        <v>1827.2429999999999</v>
      </c>
      <c r="P248" s="28">
        <v>-112.967</v>
      </c>
    </row>
    <row r="249" spans="1:16" ht="13">
      <c r="A249" s="36" t="s">
        <v>193</v>
      </c>
      <c r="B249" s="37" t="s">
        <v>194</v>
      </c>
      <c r="C249" s="28">
        <v>3351.1282350000001</v>
      </c>
      <c r="D249" s="28">
        <v>6004.7060000000001</v>
      </c>
      <c r="E249" s="28">
        <v>7608.9960000000001</v>
      </c>
      <c r="F249" s="28">
        <v>7237.527</v>
      </c>
      <c r="G249" s="28">
        <v>-371.46899999999999</v>
      </c>
      <c r="H249" s="28">
        <v>7653.57</v>
      </c>
      <c r="I249" s="28">
        <v>7500.5020000000004</v>
      </c>
      <c r="J249" s="28">
        <v>-153.06800000000001</v>
      </c>
      <c r="K249" s="28">
        <v>8158.7079999999996</v>
      </c>
      <c r="L249" s="28">
        <v>7760.3789999999999</v>
      </c>
      <c r="M249" s="28">
        <v>-398.32900000000001</v>
      </c>
      <c r="N249" s="28">
        <v>8240.2950799999999</v>
      </c>
      <c r="O249" s="28">
        <v>7851.69</v>
      </c>
      <c r="P249" s="28">
        <v>-388.60507999999999</v>
      </c>
    </row>
    <row r="250" spans="1:16" ht="13">
      <c r="A250" s="36" t="s">
        <v>472</v>
      </c>
      <c r="B250" s="37" t="s">
        <v>473</v>
      </c>
      <c r="C250" s="28">
        <v>17644.55</v>
      </c>
      <c r="D250" s="28">
        <v>17000</v>
      </c>
      <c r="E250" s="28">
        <v>17000</v>
      </c>
      <c r="F250" s="28"/>
      <c r="G250" s="28">
        <v>-17000</v>
      </c>
      <c r="H250" s="28">
        <v>17000</v>
      </c>
      <c r="I250" s="28"/>
      <c r="J250" s="28">
        <v>-17000</v>
      </c>
      <c r="K250" s="28">
        <v>17000</v>
      </c>
      <c r="L250" s="28"/>
      <c r="M250" s="28">
        <v>-17000</v>
      </c>
      <c r="N250" s="28">
        <v>17170</v>
      </c>
      <c r="O250" s="28"/>
      <c r="P250" s="28">
        <v>-17170</v>
      </c>
    </row>
    <row r="251" spans="1:16" ht="13">
      <c r="A251" s="36" t="s">
        <v>489</v>
      </c>
      <c r="B251" s="37" t="s">
        <v>490</v>
      </c>
      <c r="C251" s="28">
        <v>-2094.4</v>
      </c>
      <c r="D251" s="28"/>
      <c r="E251" s="28"/>
      <c r="F251" s="28"/>
      <c r="G251" s="28"/>
      <c r="H251" s="28"/>
      <c r="I251" s="28"/>
      <c r="J251" s="28"/>
      <c r="K251" s="28"/>
      <c r="L251" s="28"/>
      <c r="M251" s="28"/>
      <c r="N251" s="28"/>
      <c r="O251" s="28"/>
      <c r="P251" s="28"/>
    </row>
    <row r="252" spans="1:16" ht="13">
      <c r="A252" s="36" t="s">
        <v>425</v>
      </c>
      <c r="B252" s="37" t="s">
        <v>202</v>
      </c>
      <c r="C252" s="28">
        <v>3168993.4295000001</v>
      </c>
      <c r="D252" s="28">
        <v>3164260</v>
      </c>
      <c r="E252" s="28">
        <v>3203100</v>
      </c>
      <c r="F252" s="28">
        <v>3125235</v>
      </c>
      <c r="G252" s="28">
        <v>-77865</v>
      </c>
      <c r="H252" s="28">
        <v>3209065</v>
      </c>
      <c r="I252" s="28">
        <v>3141500</v>
      </c>
      <c r="J252" s="28">
        <v>-67565</v>
      </c>
      <c r="K252" s="28">
        <v>3045490</v>
      </c>
      <c r="L252" s="28">
        <v>3145615</v>
      </c>
      <c r="M252" s="28">
        <v>100125</v>
      </c>
      <c r="N252" s="28">
        <v>3075944.9</v>
      </c>
      <c r="O252" s="28">
        <v>3137950</v>
      </c>
      <c r="P252" s="28">
        <v>62005.1</v>
      </c>
    </row>
    <row r="253" spans="1:16" ht="13">
      <c r="A253" s="36" t="s">
        <v>435</v>
      </c>
      <c r="B253" s="37" t="s">
        <v>436</v>
      </c>
      <c r="C253" s="28">
        <v>387274000</v>
      </c>
      <c r="D253" s="28">
        <v>387274000</v>
      </c>
      <c r="E253" s="28">
        <v>387274000</v>
      </c>
      <c r="F253" s="28">
        <v>387274000</v>
      </c>
      <c r="G253" s="28"/>
      <c r="H253" s="28">
        <v>387274000</v>
      </c>
      <c r="I253" s="28">
        <v>387274000</v>
      </c>
      <c r="J253" s="28"/>
      <c r="K253" s="28">
        <v>385337600</v>
      </c>
      <c r="L253" s="28">
        <v>385337600</v>
      </c>
      <c r="M253" s="28"/>
      <c r="N253" s="28">
        <v>389190976</v>
      </c>
      <c r="O253" s="28">
        <v>385337600</v>
      </c>
      <c r="P253" s="28">
        <v>-3853376</v>
      </c>
    </row>
    <row r="254" spans="1:16" ht="13">
      <c r="A254" s="36" t="s">
        <v>429</v>
      </c>
      <c r="B254" s="37" t="s">
        <v>430</v>
      </c>
      <c r="C254" s="28">
        <v>-78179.629499999995</v>
      </c>
      <c r="D254" s="28">
        <v>-92445</v>
      </c>
      <c r="E254" s="28">
        <v>-92445</v>
      </c>
      <c r="F254" s="28">
        <v>-86350</v>
      </c>
      <c r="G254" s="28">
        <v>6095</v>
      </c>
      <c r="H254" s="28">
        <v>-92445</v>
      </c>
      <c r="I254" s="28">
        <v>-86350</v>
      </c>
      <c r="J254" s="28">
        <v>6095</v>
      </c>
      <c r="K254" s="28">
        <v>-92445</v>
      </c>
      <c r="L254" s="28">
        <v>-86350</v>
      </c>
      <c r="M254" s="28">
        <v>6095</v>
      </c>
      <c r="N254" s="28">
        <v>-93369.45</v>
      </c>
      <c r="O254" s="28">
        <v>-86350</v>
      </c>
      <c r="P254" s="28">
        <v>7019.45</v>
      </c>
    </row>
    <row r="255" spans="1:16" ht="13">
      <c r="A255" s="35" t="s">
        <v>372</v>
      </c>
      <c r="B255" s="34" t="s">
        <v>373</v>
      </c>
      <c r="C255" s="28">
        <v>11061066.599780001</v>
      </c>
      <c r="D255" s="28">
        <v>12405295.557</v>
      </c>
      <c r="E255" s="28">
        <v>12626817.234999999</v>
      </c>
      <c r="F255" s="28">
        <v>12355155.407</v>
      </c>
      <c r="G255" s="28">
        <v>-271661.82799999998</v>
      </c>
      <c r="H255" s="28">
        <v>12679779.603</v>
      </c>
      <c r="I255" s="28">
        <v>12428808.466</v>
      </c>
      <c r="J255" s="28">
        <v>-250971.13699999999</v>
      </c>
      <c r="K255" s="28">
        <v>12360274.643999999</v>
      </c>
      <c r="L255" s="28">
        <v>12447999.602</v>
      </c>
      <c r="M255" s="28">
        <v>87724.957999999999</v>
      </c>
      <c r="N255" s="28">
        <v>12483877.39044</v>
      </c>
      <c r="O255" s="28">
        <v>12475388.893999999</v>
      </c>
      <c r="P255" s="28">
        <v>-8488.4964400000008</v>
      </c>
    </row>
    <row r="256" spans="1:16" ht="13">
      <c r="A256" s="36" t="s">
        <v>185</v>
      </c>
      <c r="B256" s="37" t="s">
        <v>186</v>
      </c>
      <c r="C256" s="28"/>
      <c r="D256" s="28">
        <v>31760.079000000002</v>
      </c>
      <c r="E256" s="28">
        <v>31371.401999999998</v>
      </c>
      <c r="F256" s="28">
        <v>30620.608</v>
      </c>
      <c r="G256" s="28">
        <v>-750.79399999999998</v>
      </c>
      <c r="H256" s="28">
        <v>31763.322</v>
      </c>
      <c r="I256" s="28">
        <v>31003.111000000001</v>
      </c>
      <c r="J256" s="28">
        <v>-760.21100000000001</v>
      </c>
      <c r="K256" s="28">
        <v>31302.984</v>
      </c>
      <c r="L256" s="28">
        <v>30540.378000000001</v>
      </c>
      <c r="M256" s="28">
        <v>-762.60599999999999</v>
      </c>
      <c r="N256" s="28">
        <v>31616.01384</v>
      </c>
      <c r="O256" s="28">
        <v>30540.378000000001</v>
      </c>
      <c r="P256" s="28">
        <v>-1075.6358399999999</v>
      </c>
    </row>
    <row r="257" spans="1:16" ht="13">
      <c r="A257" s="36" t="s">
        <v>187</v>
      </c>
      <c r="B257" s="37" t="s">
        <v>188</v>
      </c>
      <c r="C257" s="28"/>
      <c r="D257" s="28"/>
      <c r="E257" s="28">
        <v>140741.92199999999</v>
      </c>
      <c r="F257" s="28">
        <v>61162.625</v>
      </c>
      <c r="G257" s="28">
        <v>-79579.297000000006</v>
      </c>
      <c r="H257" s="28">
        <v>181292.601</v>
      </c>
      <c r="I257" s="28">
        <v>101817.89</v>
      </c>
      <c r="J257" s="28">
        <v>-79474.710999999996</v>
      </c>
      <c r="K257" s="28">
        <v>219465.17199999999</v>
      </c>
      <c r="L257" s="28">
        <v>140224.92000000001</v>
      </c>
      <c r="M257" s="28">
        <v>-79240.251999999993</v>
      </c>
      <c r="N257" s="28">
        <v>221659.82371999999</v>
      </c>
      <c r="O257" s="28">
        <v>180121.59</v>
      </c>
      <c r="P257" s="28">
        <v>-41538.233719999997</v>
      </c>
    </row>
    <row r="258" spans="1:16" ht="13">
      <c r="A258" s="36" t="s">
        <v>189</v>
      </c>
      <c r="B258" s="37" t="s">
        <v>190</v>
      </c>
      <c r="C258" s="28">
        <v>21.39</v>
      </c>
      <c r="D258" s="28">
        <v>33930.957000000002</v>
      </c>
      <c r="E258" s="28">
        <v>34163.625</v>
      </c>
      <c r="F258" s="28">
        <v>33997.944000000003</v>
      </c>
      <c r="G258" s="28">
        <v>-165.68100000000001</v>
      </c>
      <c r="H258" s="28">
        <v>34162.934999999998</v>
      </c>
      <c r="I258" s="28">
        <v>33997.207000000002</v>
      </c>
      <c r="J258" s="28">
        <v>-165.72800000000001</v>
      </c>
      <c r="K258" s="28">
        <v>33667.072</v>
      </c>
      <c r="L258" s="28">
        <v>36129.06</v>
      </c>
      <c r="M258" s="28">
        <v>2461.9879999999998</v>
      </c>
      <c r="N258" s="28">
        <v>34003.742720000002</v>
      </c>
      <c r="O258" s="28">
        <v>38769.06</v>
      </c>
      <c r="P258" s="28">
        <v>4765.3172800000002</v>
      </c>
    </row>
    <row r="259" spans="1:16" ht="13">
      <c r="A259" s="36" t="s">
        <v>191</v>
      </c>
      <c r="B259" s="37" t="s">
        <v>192</v>
      </c>
      <c r="C259" s="28">
        <v>1559.9933309999999</v>
      </c>
      <c r="D259" s="28">
        <v>3898.5</v>
      </c>
      <c r="E259" s="28">
        <v>3898.5</v>
      </c>
      <c r="F259" s="28">
        <v>3709.857</v>
      </c>
      <c r="G259" s="28">
        <v>-188.643</v>
      </c>
      <c r="H259" s="28">
        <v>3898.5</v>
      </c>
      <c r="I259" s="28">
        <v>3709.857</v>
      </c>
      <c r="J259" s="28">
        <v>-188.643</v>
      </c>
      <c r="K259" s="28">
        <v>3842</v>
      </c>
      <c r="L259" s="28">
        <v>3654.4859999999999</v>
      </c>
      <c r="M259" s="28">
        <v>-187.51400000000001</v>
      </c>
      <c r="N259" s="28">
        <v>3880.42</v>
      </c>
      <c r="O259" s="28">
        <v>3654.4859999999999</v>
      </c>
      <c r="P259" s="28">
        <v>-225.934</v>
      </c>
    </row>
    <row r="260" spans="1:16" ht="13">
      <c r="A260" s="36" t="s">
        <v>193</v>
      </c>
      <c r="B260" s="37" t="s">
        <v>194</v>
      </c>
      <c r="C260" s="28">
        <v>6606.5099490000002</v>
      </c>
      <c r="D260" s="28">
        <v>12186.021000000001</v>
      </c>
      <c r="E260" s="28">
        <v>15441.786</v>
      </c>
      <c r="F260" s="28">
        <v>14694.373</v>
      </c>
      <c r="G260" s="28">
        <v>-747.41300000000001</v>
      </c>
      <c r="H260" s="28">
        <v>15532.245000000001</v>
      </c>
      <c r="I260" s="28">
        <v>14780.401</v>
      </c>
      <c r="J260" s="28">
        <v>-751.84400000000005</v>
      </c>
      <c r="K260" s="28">
        <v>16317.415999999999</v>
      </c>
      <c r="L260" s="28">
        <v>15520.758</v>
      </c>
      <c r="M260" s="28">
        <v>-796.65800000000002</v>
      </c>
      <c r="N260" s="28">
        <v>16480.59016</v>
      </c>
      <c r="O260" s="28">
        <v>15703.38</v>
      </c>
      <c r="P260" s="28">
        <v>-777.21015999999997</v>
      </c>
    </row>
    <row r="261" spans="1:16" ht="13">
      <c r="A261" s="36" t="s">
        <v>472</v>
      </c>
      <c r="B261" s="37" t="s">
        <v>473</v>
      </c>
      <c r="C261" s="28">
        <v>34784.97</v>
      </c>
      <c r="D261" s="28">
        <v>34500</v>
      </c>
      <c r="E261" s="28">
        <v>34500</v>
      </c>
      <c r="F261" s="28"/>
      <c r="G261" s="28">
        <v>-34500</v>
      </c>
      <c r="H261" s="28">
        <v>34500</v>
      </c>
      <c r="I261" s="28"/>
      <c r="J261" s="28">
        <v>-34500</v>
      </c>
      <c r="K261" s="28">
        <v>34000</v>
      </c>
      <c r="L261" s="28"/>
      <c r="M261" s="28">
        <v>-34000</v>
      </c>
      <c r="N261" s="28">
        <v>34340</v>
      </c>
      <c r="O261" s="28"/>
      <c r="P261" s="28">
        <v>-34340</v>
      </c>
    </row>
    <row r="262" spans="1:16" ht="13">
      <c r="A262" s="36" t="s">
        <v>489</v>
      </c>
      <c r="B262" s="37" t="s">
        <v>490</v>
      </c>
      <c r="C262" s="28">
        <v>-4128.96</v>
      </c>
      <c r="D262" s="28"/>
      <c r="E262" s="28"/>
      <c r="F262" s="28"/>
      <c r="G262" s="28"/>
      <c r="H262" s="28"/>
      <c r="I262" s="28"/>
      <c r="J262" s="28"/>
      <c r="K262" s="28"/>
      <c r="L262" s="28"/>
      <c r="M262" s="28"/>
      <c r="N262" s="28"/>
      <c r="O262" s="28"/>
      <c r="P262" s="28"/>
    </row>
    <row r="263" spans="1:16" ht="13">
      <c r="A263" s="36" t="s">
        <v>425</v>
      </c>
      <c r="B263" s="37" t="s">
        <v>202</v>
      </c>
      <c r="C263" s="28">
        <v>6337986.8590000002</v>
      </c>
      <c r="D263" s="28">
        <v>6328520</v>
      </c>
      <c r="E263" s="28">
        <v>6406200</v>
      </c>
      <c r="F263" s="28">
        <v>6250470</v>
      </c>
      <c r="G263" s="28">
        <v>-155730</v>
      </c>
      <c r="H263" s="28">
        <v>6418130</v>
      </c>
      <c r="I263" s="28">
        <v>6283000</v>
      </c>
      <c r="J263" s="28">
        <v>-135130</v>
      </c>
      <c r="K263" s="28">
        <v>6090980</v>
      </c>
      <c r="L263" s="28">
        <v>6291230</v>
      </c>
      <c r="M263" s="28">
        <v>200250</v>
      </c>
      <c r="N263" s="28">
        <v>6151889.7999999998</v>
      </c>
      <c r="O263" s="28">
        <v>6275900</v>
      </c>
      <c r="P263" s="28">
        <v>124010.2</v>
      </c>
    </row>
    <row r="264" spans="1:16" ht="13">
      <c r="A264" s="36" t="s">
        <v>437</v>
      </c>
      <c r="B264" s="37" t="s">
        <v>438</v>
      </c>
      <c r="C264" s="28">
        <v>4711419.25</v>
      </c>
      <c r="D264" s="28">
        <v>5960500</v>
      </c>
      <c r="E264" s="28">
        <v>5960500</v>
      </c>
      <c r="F264" s="28">
        <v>5960500</v>
      </c>
      <c r="G264" s="28"/>
      <c r="H264" s="28">
        <v>5960500</v>
      </c>
      <c r="I264" s="28">
        <v>5960500</v>
      </c>
      <c r="J264" s="28"/>
      <c r="K264" s="28">
        <v>5930700</v>
      </c>
      <c r="L264" s="28">
        <v>5930700</v>
      </c>
      <c r="M264" s="28"/>
      <c r="N264" s="28">
        <v>5990007</v>
      </c>
      <c r="O264" s="28">
        <v>5930700</v>
      </c>
      <c r="P264" s="28">
        <v>-59307</v>
      </c>
    </row>
    <row r="265" spans="1:16" ht="13">
      <c r="A265" s="36" t="s">
        <v>439</v>
      </c>
      <c r="B265" s="37" t="s">
        <v>440</v>
      </c>
      <c r="C265" s="28">
        <v>-27183.412499999999</v>
      </c>
      <c r="D265" s="28"/>
      <c r="E265" s="28"/>
      <c r="F265" s="28"/>
      <c r="G265" s="28"/>
      <c r="H265" s="28"/>
      <c r="I265" s="28"/>
      <c r="J265" s="28"/>
      <c r="K265" s="28"/>
      <c r="L265" s="28"/>
      <c r="M265" s="28"/>
      <c r="N265" s="28"/>
      <c r="O265" s="28"/>
      <c r="P265" s="28"/>
    </row>
    <row r="266" spans="1:16" ht="13">
      <c r="A266" s="35" t="s">
        <v>374</v>
      </c>
      <c r="B266" s="34" t="s">
        <v>9</v>
      </c>
      <c r="C266" s="28">
        <v>82149544.252499998</v>
      </c>
      <c r="D266" s="28">
        <v>90887400</v>
      </c>
      <c r="E266" s="28">
        <v>90887400</v>
      </c>
      <c r="F266" s="28">
        <v>86887400</v>
      </c>
      <c r="G266" s="28">
        <v>-4000000</v>
      </c>
      <c r="H266" s="28">
        <v>90887400</v>
      </c>
      <c r="I266" s="28">
        <v>86887400</v>
      </c>
      <c r="J266" s="28">
        <v>-4000000</v>
      </c>
      <c r="K266" s="28">
        <v>90433000</v>
      </c>
      <c r="L266" s="28">
        <v>86433000</v>
      </c>
      <c r="M266" s="28">
        <v>-4000000</v>
      </c>
      <c r="N266" s="28">
        <v>91337330</v>
      </c>
      <c r="O266" s="28">
        <v>86433000</v>
      </c>
      <c r="P266" s="28">
        <v>-4904330</v>
      </c>
    </row>
    <row r="267" spans="1:16" ht="13">
      <c r="A267" s="36" t="s">
        <v>441</v>
      </c>
      <c r="B267" s="37" t="s">
        <v>442</v>
      </c>
      <c r="C267" s="28">
        <v>66525579.789999999</v>
      </c>
      <c r="D267" s="28">
        <v>75099400</v>
      </c>
      <c r="E267" s="28">
        <v>75099400</v>
      </c>
      <c r="F267" s="28">
        <v>71099400</v>
      </c>
      <c r="G267" s="28">
        <v>-4000000</v>
      </c>
      <c r="H267" s="28">
        <v>75099400</v>
      </c>
      <c r="I267" s="28">
        <v>71099400</v>
      </c>
      <c r="J267" s="28">
        <v>-4000000</v>
      </c>
      <c r="K267" s="28">
        <v>74723900</v>
      </c>
      <c r="L267" s="28">
        <v>70723900</v>
      </c>
      <c r="M267" s="28">
        <v>-4000000</v>
      </c>
      <c r="N267" s="28">
        <v>75471139</v>
      </c>
      <c r="O267" s="28">
        <v>70723900</v>
      </c>
      <c r="P267" s="28">
        <v>-4747239</v>
      </c>
    </row>
    <row r="268" spans="1:16" ht="13">
      <c r="A268" s="36" t="s">
        <v>443</v>
      </c>
      <c r="B268" s="37" t="s">
        <v>444</v>
      </c>
      <c r="C268" s="28">
        <v>15633025.6</v>
      </c>
      <c r="D268" s="28">
        <v>15788000</v>
      </c>
      <c r="E268" s="28">
        <v>15788000</v>
      </c>
      <c r="F268" s="28">
        <v>15788000</v>
      </c>
      <c r="G268" s="28"/>
      <c r="H268" s="28">
        <v>15788000</v>
      </c>
      <c r="I268" s="28">
        <v>15788000</v>
      </c>
      <c r="J268" s="28"/>
      <c r="K268" s="28">
        <v>15709100</v>
      </c>
      <c r="L268" s="28">
        <v>15709100</v>
      </c>
      <c r="M268" s="28"/>
      <c r="N268" s="28">
        <v>15866191</v>
      </c>
      <c r="O268" s="28">
        <v>15709100</v>
      </c>
      <c r="P268" s="28">
        <v>-157091</v>
      </c>
    </row>
    <row r="269" spans="1:16" ht="13">
      <c r="A269" s="36" t="s">
        <v>439</v>
      </c>
      <c r="B269" s="37" t="s">
        <v>440</v>
      </c>
      <c r="C269" s="28">
        <v>-9061.1375000000007</v>
      </c>
      <c r="D269" s="28"/>
      <c r="E269" s="28"/>
      <c r="F269" s="28"/>
      <c r="G269" s="28"/>
      <c r="H269" s="28"/>
      <c r="I269" s="28"/>
      <c r="J269" s="28"/>
      <c r="K269" s="28"/>
      <c r="L269" s="28"/>
      <c r="M269" s="28"/>
      <c r="N269" s="28"/>
      <c r="O269" s="28"/>
      <c r="P269" s="28"/>
    </row>
    <row r="270" spans="1:16" ht="13">
      <c r="A270" s="35" t="s">
        <v>375</v>
      </c>
      <c r="B270" s="34" t="s">
        <v>376</v>
      </c>
      <c r="C270" s="28">
        <v>63851305.450000003</v>
      </c>
      <c r="D270" s="28">
        <v>75549900</v>
      </c>
      <c r="E270" s="28">
        <v>69349900</v>
      </c>
      <c r="F270" s="28">
        <v>64349900</v>
      </c>
      <c r="G270" s="28">
        <v>-5000000</v>
      </c>
      <c r="H270" s="28">
        <v>69349900</v>
      </c>
      <c r="I270" s="28">
        <v>64349900</v>
      </c>
      <c r="J270" s="28">
        <v>-5000000</v>
      </c>
      <c r="K270" s="28">
        <v>69000700</v>
      </c>
      <c r="L270" s="28">
        <v>64000700</v>
      </c>
      <c r="M270" s="28">
        <v>-5000000</v>
      </c>
      <c r="N270" s="28">
        <v>69690707</v>
      </c>
      <c r="O270" s="28">
        <v>64500700</v>
      </c>
      <c r="P270" s="28">
        <v>-5190007</v>
      </c>
    </row>
    <row r="271" spans="1:16" ht="13">
      <c r="A271" s="36" t="s">
        <v>445</v>
      </c>
      <c r="B271" s="37" t="s">
        <v>446</v>
      </c>
      <c r="C271" s="28">
        <v>63851305.450000003</v>
      </c>
      <c r="D271" s="28">
        <v>75549900</v>
      </c>
      <c r="E271" s="28">
        <v>69349900</v>
      </c>
      <c r="F271" s="28">
        <v>64349900</v>
      </c>
      <c r="G271" s="28">
        <v>-5000000</v>
      </c>
      <c r="H271" s="28">
        <v>69349900</v>
      </c>
      <c r="I271" s="28">
        <v>64349900</v>
      </c>
      <c r="J271" s="28">
        <v>-5000000</v>
      </c>
      <c r="K271" s="28">
        <v>69000700</v>
      </c>
      <c r="L271" s="28">
        <v>64000700</v>
      </c>
      <c r="M271" s="28">
        <v>-5000000</v>
      </c>
      <c r="N271" s="28">
        <v>69690707</v>
      </c>
      <c r="O271" s="28">
        <v>64500700</v>
      </c>
      <c r="P271" s="28">
        <v>-5190007</v>
      </c>
    </row>
    <row r="272" spans="1:16" ht="13">
      <c r="A272" s="35" t="s">
        <v>377</v>
      </c>
      <c r="B272" s="34" t="s">
        <v>10</v>
      </c>
      <c r="C272" s="28">
        <v>2810123380.8674998</v>
      </c>
      <c r="D272" s="28">
        <v>2810652825</v>
      </c>
      <c r="E272" s="28">
        <v>2810652825</v>
      </c>
      <c r="F272" s="28">
        <v>2755901450</v>
      </c>
      <c r="G272" s="28">
        <v>-54751375</v>
      </c>
      <c r="H272" s="28">
        <v>2810652825</v>
      </c>
      <c r="I272" s="28">
        <v>2750510350</v>
      </c>
      <c r="J272" s="28">
        <v>-60142475</v>
      </c>
      <c r="K272" s="28">
        <v>2796592625</v>
      </c>
      <c r="L272" s="28">
        <v>2735870150</v>
      </c>
      <c r="M272" s="28">
        <v>-60722475</v>
      </c>
      <c r="N272" s="28">
        <v>2824558551.25</v>
      </c>
      <c r="O272" s="28">
        <v>2734387650</v>
      </c>
      <c r="P272" s="28">
        <v>-90170901.25</v>
      </c>
    </row>
    <row r="273" spans="1:16" ht="13">
      <c r="A273" s="36" t="s">
        <v>447</v>
      </c>
      <c r="B273" s="37" t="s">
        <v>11</v>
      </c>
      <c r="C273" s="28">
        <v>2811296075.3099999</v>
      </c>
      <c r="D273" s="28">
        <v>2812039500</v>
      </c>
      <c r="E273" s="28">
        <v>2812039500</v>
      </c>
      <c r="F273" s="28">
        <v>2757196700</v>
      </c>
      <c r="G273" s="28">
        <v>-54842800</v>
      </c>
      <c r="H273" s="28">
        <v>2812039500</v>
      </c>
      <c r="I273" s="28">
        <v>2751805600</v>
      </c>
      <c r="J273" s="28">
        <v>-60233900</v>
      </c>
      <c r="K273" s="28">
        <v>2797979300</v>
      </c>
      <c r="L273" s="28">
        <v>2737165400</v>
      </c>
      <c r="M273" s="28">
        <v>-60813900</v>
      </c>
      <c r="N273" s="28">
        <v>2825959093</v>
      </c>
      <c r="O273" s="28">
        <v>2735682900</v>
      </c>
      <c r="P273" s="28">
        <v>-90276193</v>
      </c>
    </row>
    <row r="274" spans="1:16" ht="13">
      <c r="A274" s="36" t="s">
        <v>429</v>
      </c>
      <c r="B274" s="37" t="s">
        <v>430</v>
      </c>
      <c r="C274" s="28">
        <v>-1172694.4424999999</v>
      </c>
      <c r="D274" s="28">
        <v>-1386675</v>
      </c>
      <c r="E274" s="28">
        <v>-1386675</v>
      </c>
      <c r="F274" s="28">
        <v>-1295250</v>
      </c>
      <c r="G274" s="28">
        <v>91425</v>
      </c>
      <c r="H274" s="28">
        <v>-1386675</v>
      </c>
      <c r="I274" s="28">
        <v>-1295250</v>
      </c>
      <c r="J274" s="28">
        <v>91425</v>
      </c>
      <c r="K274" s="28">
        <v>-1386675</v>
      </c>
      <c r="L274" s="28">
        <v>-1295250</v>
      </c>
      <c r="M274" s="28">
        <v>91425</v>
      </c>
      <c r="N274" s="28">
        <v>-1400541.75</v>
      </c>
      <c r="O274" s="28">
        <v>-1295250</v>
      </c>
      <c r="P274" s="28">
        <v>105291.75</v>
      </c>
    </row>
    <row r="275" spans="1:16" ht="13">
      <c r="A275" s="35" t="s">
        <v>378</v>
      </c>
      <c r="B275" s="34" t="s">
        <v>379</v>
      </c>
      <c r="C275" s="28">
        <v>43200000</v>
      </c>
      <c r="D275" s="28">
        <v>74908300</v>
      </c>
      <c r="E275" s="28">
        <v>41700000</v>
      </c>
      <c r="F275" s="28">
        <v>40500000</v>
      </c>
      <c r="G275" s="28">
        <v>-1200000</v>
      </c>
      <c r="H275" s="28">
        <v>40800000</v>
      </c>
      <c r="I275" s="28">
        <v>43200000</v>
      </c>
      <c r="J275" s="28">
        <v>2400000</v>
      </c>
      <c r="K275" s="28">
        <v>39900000</v>
      </c>
      <c r="L275" s="28">
        <v>43300000</v>
      </c>
      <c r="M275" s="28">
        <v>3400000</v>
      </c>
      <c r="N275" s="28">
        <v>40299000</v>
      </c>
      <c r="O275" s="28">
        <v>43400000</v>
      </c>
      <c r="P275" s="28">
        <v>3101000</v>
      </c>
    </row>
    <row r="276" spans="1:16" ht="13">
      <c r="A276" s="36" t="s">
        <v>448</v>
      </c>
      <c r="B276" s="37" t="s">
        <v>449</v>
      </c>
      <c r="C276" s="28">
        <v>43200000</v>
      </c>
      <c r="D276" s="28">
        <v>74908300</v>
      </c>
      <c r="E276" s="28">
        <v>41700000</v>
      </c>
      <c r="F276" s="28">
        <v>40500000</v>
      </c>
      <c r="G276" s="28">
        <v>-1200000</v>
      </c>
      <c r="H276" s="28">
        <v>40800000</v>
      </c>
      <c r="I276" s="28">
        <v>39700000</v>
      </c>
      <c r="J276" s="28">
        <v>-1100000</v>
      </c>
      <c r="K276" s="28">
        <v>39900000</v>
      </c>
      <c r="L276" s="28">
        <v>38900000</v>
      </c>
      <c r="M276" s="28">
        <v>-1000000</v>
      </c>
      <c r="N276" s="28">
        <v>40299000</v>
      </c>
      <c r="O276" s="28">
        <v>38000000</v>
      </c>
      <c r="P276" s="28">
        <v>-2299000</v>
      </c>
    </row>
    <row r="277" spans="1:16" ht="13">
      <c r="A277" s="36" t="s">
        <v>493</v>
      </c>
      <c r="B277" s="37" t="s">
        <v>494</v>
      </c>
      <c r="C277" s="28"/>
      <c r="D277" s="28"/>
      <c r="E277" s="28"/>
      <c r="F277" s="28"/>
      <c r="G277" s="28"/>
      <c r="H277" s="28"/>
      <c r="I277" s="28">
        <v>3500000</v>
      </c>
      <c r="J277" s="28">
        <v>3500000</v>
      </c>
      <c r="K277" s="28"/>
      <c r="L277" s="28">
        <v>4400000</v>
      </c>
      <c r="M277" s="28">
        <v>4400000</v>
      </c>
      <c r="N277" s="28"/>
      <c r="O277" s="28">
        <v>5400000</v>
      </c>
      <c r="P277" s="28">
        <v>5400000</v>
      </c>
    </row>
    <row r="278" spans="1:16" ht="13">
      <c r="A278" s="29" t="s">
        <v>380</v>
      </c>
      <c r="B278" s="30" t="s">
        <v>381</v>
      </c>
      <c r="C278" s="28">
        <v>2303175555.6846399</v>
      </c>
      <c r="D278" s="28">
        <v>6180454359.1890001</v>
      </c>
      <c r="E278" s="28">
        <v>2149696860.5300002</v>
      </c>
      <c r="F278" s="28">
        <v>6137248114.7440004</v>
      </c>
      <c r="G278" s="28">
        <v>3987551254.2139997</v>
      </c>
      <c r="H278" s="28">
        <v>2307210034.8379998</v>
      </c>
      <c r="I278" s="28">
        <v>6531663501.6359997</v>
      </c>
      <c r="J278" s="28">
        <v>4224453466.7979999</v>
      </c>
      <c r="K278" s="28">
        <v>2296596366.5089998</v>
      </c>
      <c r="L278" s="28">
        <v>6627481917.2629995</v>
      </c>
      <c r="M278" s="28">
        <v>4330885550.7539997</v>
      </c>
      <c r="N278" s="28">
        <v>2319562330.1740899</v>
      </c>
      <c r="O278" s="28">
        <v>2701144752.3200002</v>
      </c>
      <c r="P278" s="28">
        <v>381582422.14591002</v>
      </c>
    </row>
    <row r="279" spans="1:16" ht="13">
      <c r="A279" s="31" t="s">
        <v>382</v>
      </c>
      <c r="B279" s="32" t="s">
        <v>383</v>
      </c>
      <c r="C279" s="28">
        <v>137198147.51962</v>
      </c>
      <c r="D279" s="28">
        <v>147270437.46700001</v>
      </c>
      <c r="E279" s="28">
        <v>148908839.13999999</v>
      </c>
      <c r="F279" s="28">
        <v>158545269.31900001</v>
      </c>
      <c r="G279" s="28">
        <v>9636430.1789999995</v>
      </c>
      <c r="H279" s="28">
        <v>150502647.12900001</v>
      </c>
      <c r="I279" s="28">
        <v>159909511.294</v>
      </c>
      <c r="J279" s="28">
        <v>9406864.1649999991</v>
      </c>
      <c r="K279" s="28">
        <v>151588987.81</v>
      </c>
      <c r="L279" s="28">
        <v>161014340.132</v>
      </c>
      <c r="M279" s="28">
        <v>9425352.3220000006</v>
      </c>
      <c r="N279" s="28">
        <v>153104877.68810001</v>
      </c>
      <c r="O279" s="28">
        <v>162289649.80399999</v>
      </c>
      <c r="P279" s="28">
        <v>9184772.1159000006</v>
      </c>
    </row>
    <row r="280" spans="1:16" ht="13">
      <c r="A280" s="33" t="s">
        <v>384</v>
      </c>
      <c r="B280" s="34" t="s">
        <v>385</v>
      </c>
      <c r="C280" s="28">
        <v>29654850.826779999</v>
      </c>
      <c r="D280" s="28">
        <v>30485079.364</v>
      </c>
      <c r="E280" s="28">
        <v>31285271.739999998</v>
      </c>
      <c r="F280" s="28">
        <v>31584358.190000001</v>
      </c>
      <c r="G280" s="28">
        <v>299086.45</v>
      </c>
      <c r="H280" s="28">
        <v>32056923.774</v>
      </c>
      <c r="I280" s="28">
        <v>32362242.603999998</v>
      </c>
      <c r="J280" s="28">
        <v>305318.83</v>
      </c>
      <c r="K280" s="28">
        <v>32309796.199000001</v>
      </c>
      <c r="L280" s="28">
        <v>32673233.502999999</v>
      </c>
      <c r="M280" s="28">
        <v>363437.304</v>
      </c>
      <c r="N280" s="28">
        <v>32632894.16099</v>
      </c>
      <c r="O280" s="28">
        <v>32988001.041000001</v>
      </c>
      <c r="P280" s="28">
        <v>355106.88001000002</v>
      </c>
    </row>
    <row r="281" spans="1:16" ht="13">
      <c r="A281" s="33" t="s">
        <v>386</v>
      </c>
      <c r="B281" s="34" t="s">
        <v>387</v>
      </c>
      <c r="C281" s="28">
        <v>9609358.1831199992</v>
      </c>
      <c r="D281" s="28">
        <v>9958587.7970000003</v>
      </c>
      <c r="E281" s="28">
        <v>10053852.435000001</v>
      </c>
      <c r="F281" s="28">
        <v>20368263.254999999</v>
      </c>
      <c r="G281" s="28">
        <v>10314410.82</v>
      </c>
      <c r="H281" s="28">
        <v>10151323.050000001</v>
      </c>
      <c r="I281" s="28">
        <v>20467798.690000001</v>
      </c>
      <c r="J281" s="28">
        <v>10316475.640000001</v>
      </c>
      <c r="K281" s="28">
        <v>10247549.949999999</v>
      </c>
      <c r="L281" s="28">
        <v>20577396.331999999</v>
      </c>
      <c r="M281" s="28">
        <v>10329846.381999999</v>
      </c>
      <c r="N281" s="28">
        <v>10350025.4495</v>
      </c>
      <c r="O281" s="28">
        <v>20685519.204</v>
      </c>
      <c r="P281" s="28">
        <v>10335493.7545</v>
      </c>
    </row>
    <row r="282" spans="1:16" ht="13">
      <c r="A282" s="33" t="s">
        <v>388</v>
      </c>
      <c r="B282" s="34" t="s">
        <v>389</v>
      </c>
      <c r="C282" s="28">
        <v>49874809.073639996</v>
      </c>
      <c r="D282" s="28">
        <v>52300021.744999997</v>
      </c>
      <c r="E282" s="28">
        <v>52622536.234999999</v>
      </c>
      <c r="F282" s="28">
        <v>51685992.692000002</v>
      </c>
      <c r="G282" s="28">
        <v>-936543.54299999995</v>
      </c>
      <c r="H282" s="28">
        <v>53089130.777000003</v>
      </c>
      <c r="I282" s="28">
        <v>52154493.487999998</v>
      </c>
      <c r="J282" s="28">
        <v>-934637.28899999999</v>
      </c>
      <c r="K282" s="28">
        <v>53565321.108999997</v>
      </c>
      <c r="L282" s="28">
        <v>52644985.425999999</v>
      </c>
      <c r="M282" s="28">
        <v>-920335.68299999996</v>
      </c>
      <c r="N282" s="28">
        <v>54100974.320090003</v>
      </c>
      <c r="O282" s="28">
        <v>53160993.821999997</v>
      </c>
      <c r="P282" s="28">
        <v>-939980.49809000001</v>
      </c>
    </row>
    <row r="283" spans="1:16" ht="13">
      <c r="A283" s="33" t="s">
        <v>390</v>
      </c>
      <c r="B283" s="34" t="s">
        <v>391</v>
      </c>
      <c r="C283" s="28">
        <v>10365379.46868</v>
      </c>
      <c r="D283" s="28">
        <v>9813926.8300000001</v>
      </c>
      <c r="E283" s="28">
        <v>10114578.539999999</v>
      </c>
      <c r="F283" s="28">
        <v>10078114.436000001</v>
      </c>
      <c r="G283" s="28">
        <v>-36464.103999999999</v>
      </c>
      <c r="H283" s="28">
        <v>10198140.492000001</v>
      </c>
      <c r="I283" s="28">
        <v>10165038.366</v>
      </c>
      <c r="J283" s="28">
        <v>-33102.125999999997</v>
      </c>
      <c r="K283" s="28">
        <v>10279542.628</v>
      </c>
      <c r="L283" s="28">
        <v>10251499.749</v>
      </c>
      <c r="M283" s="28">
        <v>-28042.879000000001</v>
      </c>
      <c r="N283" s="28">
        <v>10382338.05428</v>
      </c>
      <c r="O283" s="28">
        <v>10354889.403000001</v>
      </c>
      <c r="P283" s="28">
        <v>-27448.651279999998</v>
      </c>
    </row>
    <row r="284" spans="1:16" ht="13">
      <c r="A284" s="33" t="s">
        <v>392</v>
      </c>
      <c r="B284" s="34" t="s">
        <v>393</v>
      </c>
      <c r="C284" s="28">
        <v>8308092.6458400004</v>
      </c>
      <c r="D284" s="28">
        <v>10046869.890000001</v>
      </c>
      <c r="E284" s="28">
        <v>10144275.949999999</v>
      </c>
      <c r="F284" s="28">
        <v>9885358.6879999992</v>
      </c>
      <c r="G284" s="28">
        <v>-258917.26199999999</v>
      </c>
      <c r="H284" s="28">
        <v>10236047.797</v>
      </c>
      <c r="I284" s="28">
        <v>9976687.9419999998</v>
      </c>
      <c r="J284" s="28">
        <v>-259359.85500000001</v>
      </c>
      <c r="K284" s="28">
        <v>10327092.623</v>
      </c>
      <c r="L284" s="28">
        <v>10072063.312999999</v>
      </c>
      <c r="M284" s="28">
        <v>-255029.31</v>
      </c>
      <c r="N284" s="28">
        <v>10430363.54923</v>
      </c>
      <c r="O284" s="28">
        <v>10175860.111</v>
      </c>
      <c r="P284" s="28">
        <v>-254503.43823</v>
      </c>
    </row>
    <row r="285" spans="1:16" ht="13">
      <c r="A285" s="33" t="s">
        <v>394</v>
      </c>
      <c r="B285" s="34" t="s">
        <v>395</v>
      </c>
      <c r="C285" s="28">
        <v>29385657.321559999</v>
      </c>
      <c r="D285" s="28">
        <v>34665951.840999998</v>
      </c>
      <c r="E285" s="28">
        <v>34688324.240000002</v>
      </c>
      <c r="F285" s="28">
        <v>34943182.057999998</v>
      </c>
      <c r="G285" s="28">
        <v>254857.818</v>
      </c>
      <c r="H285" s="28">
        <v>34771081.239</v>
      </c>
      <c r="I285" s="28">
        <v>34783250.204000004</v>
      </c>
      <c r="J285" s="28">
        <v>12168.965</v>
      </c>
      <c r="K285" s="28">
        <v>34859685.300999999</v>
      </c>
      <c r="L285" s="28">
        <v>34795161.809</v>
      </c>
      <c r="M285" s="28">
        <v>-64523.491999999998</v>
      </c>
      <c r="N285" s="28">
        <v>35208282.154009998</v>
      </c>
      <c r="O285" s="28">
        <v>34924386.222999997</v>
      </c>
      <c r="P285" s="28">
        <v>-283895.93101</v>
      </c>
    </row>
    <row r="286" spans="1:16" ht="13">
      <c r="A286" s="31" t="s">
        <v>396</v>
      </c>
      <c r="B286" s="32" t="s">
        <v>397</v>
      </c>
      <c r="C286" s="28">
        <v>185511648.52983999</v>
      </c>
      <c r="D286" s="28">
        <v>153846739.873</v>
      </c>
      <c r="E286" s="28">
        <v>140806702.19499999</v>
      </c>
      <c r="F286" s="28">
        <v>157043260.39700001</v>
      </c>
      <c r="G286" s="28">
        <v>16236558.202</v>
      </c>
      <c r="H286" s="28">
        <v>140244463.211</v>
      </c>
      <c r="I286" s="28">
        <v>154799854.884</v>
      </c>
      <c r="J286" s="28">
        <v>14555391.673</v>
      </c>
      <c r="K286" s="28">
        <v>141339151.58199999</v>
      </c>
      <c r="L286" s="28">
        <v>151432809.03200001</v>
      </c>
      <c r="M286" s="28">
        <v>10093657.449999999</v>
      </c>
      <c r="N286" s="28">
        <v>142752543.09782001</v>
      </c>
      <c r="O286" s="28">
        <v>144653605.66299999</v>
      </c>
      <c r="P286" s="28">
        <v>1901062.5651799999</v>
      </c>
    </row>
    <row r="287" spans="1:16" ht="13">
      <c r="A287" s="33" t="s">
        <v>398</v>
      </c>
      <c r="B287" s="34" t="s">
        <v>399</v>
      </c>
      <c r="C287" s="28">
        <v>29606506.2183</v>
      </c>
      <c r="D287" s="28">
        <v>30438427.710000001</v>
      </c>
      <c r="E287" s="28">
        <v>30579495.234999999</v>
      </c>
      <c r="F287" s="28">
        <v>30226530.469999999</v>
      </c>
      <c r="G287" s="28">
        <v>-352964.76500000001</v>
      </c>
      <c r="H287" s="28">
        <v>31010614.603</v>
      </c>
      <c r="I287" s="28">
        <v>30491433.859999999</v>
      </c>
      <c r="J287" s="28">
        <v>-519180.74300000002</v>
      </c>
      <c r="K287" s="28">
        <v>31471009.977000002</v>
      </c>
      <c r="L287" s="28">
        <v>30891884.493000001</v>
      </c>
      <c r="M287" s="28">
        <v>-579125.48400000005</v>
      </c>
      <c r="N287" s="28">
        <v>31785720.07677</v>
      </c>
      <c r="O287" s="28">
        <v>31412775.570999999</v>
      </c>
      <c r="P287" s="28">
        <v>-372944.50576999999</v>
      </c>
    </row>
    <row r="288" spans="1:16" ht="13">
      <c r="A288" s="33" t="s">
        <v>400</v>
      </c>
      <c r="B288" s="34" t="s">
        <v>401</v>
      </c>
      <c r="C288" s="28">
        <v>85409677.450000003</v>
      </c>
      <c r="D288" s="28">
        <v>87358400</v>
      </c>
      <c r="E288" s="28">
        <v>74769400</v>
      </c>
      <c r="F288" s="28">
        <v>77957000</v>
      </c>
      <c r="G288" s="28">
        <v>3187600</v>
      </c>
      <c r="H288" s="28">
        <v>75880900</v>
      </c>
      <c r="I288" s="28">
        <v>78293800</v>
      </c>
      <c r="J288" s="28">
        <v>2412900</v>
      </c>
      <c r="K288" s="28">
        <v>77009200</v>
      </c>
      <c r="L288" s="28">
        <v>78703400</v>
      </c>
      <c r="M288" s="28">
        <v>1694200</v>
      </c>
      <c r="N288" s="28">
        <v>77779292</v>
      </c>
      <c r="O288" s="28">
        <v>74467700</v>
      </c>
      <c r="P288" s="28">
        <v>-3311592</v>
      </c>
    </row>
    <row r="289" spans="1:16" ht="13">
      <c r="A289" s="33" t="s">
        <v>402</v>
      </c>
      <c r="B289" s="34" t="s">
        <v>403</v>
      </c>
      <c r="C289" s="28">
        <v>23691464.100000001</v>
      </c>
      <c r="D289" s="28">
        <v>24543000</v>
      </c>
      <c r="E289" s="28">
        <v>24733900</v>
      </c>
      <c r="F289" s="28">
        <v>24700800</v>
      </c>
      <c r="G289" s="28">
        <v>-33100</v>
      </c>
      <c r="H289" s="28">
        <v>23390500</v>
      </c>
      <c r="I289" s="28">
        <v>24725700</v>
      </c>
      <c r="J289" s="28">
        <v>1335200</v>
      </c>
      <c r="K289" s="28">
        <v>23764800</v>
      </c>
      <c r="L289" s="28">
        <v>24712500</v>
      </c>
      <c r="M289" s="28">
        <v>947700</v>
      </c>
      <c r="N289" s="28">
        <v>24002448</v>
      </c>
      <c r="O289" s="28">
        <v>24710200</v>
      </c>
      <c r="P289" s="28">
        <v>707752</v>
      </c>
    </row>
    <row r="290" spans="1:16" ht="13">
      <c r="A290" s="33" t="s">
        <v>404</v>
      </c>
      <c r="B290" s="34" t="s">
        <v>405</v>
      </c>
      <c r="C290" s="28">
        <v>9172336.7217599992</v>
      </c>
      <c r="D290" s="28">
        <v>10460388.665999999</v>
      </c>
      <c r="E290" s="28">
        <v>11416794.84</v>
      </c>
      <c r="F290" s="28">
        <v>15201178.898</v>
      </c>
      <c r="G290" s="28">
        <v>3784384.0580000002</v>
      </c>
      <c r="H290" s="28">
        <v>11205070.232000001</v>
      </c>
      <c r="I290" s="28">
        <v>13596245.922</v>
      </c>
      <c r="J290" s="28">
        <v>2391175.69</v>
      </c>
      <c r="K290" s="28">
        <v>11301568.620999999</v>
      </c>
      <c r="L290" s="28">
        <v>12495816.283</v>
      </c>
      <c r="M290" s="28">
        <v>1194247.662</v>
      </c>
      <c r="N290" s="28">
        <v>11414584.30721</v>
      </c>
      <c r="O290" s="28">
        <v>11465758.26</v>
      </c>
      <c r="P290" s="28">
        <v>51173.952790000003</v>
      </c>
    </row>
    <row r="291" spans="1:16" ht="13">
      <c r="A291" s="33" t="s">
        <v>406</v>
      </c>
      <c r="B291" s="34" t="s">
        <v>407</v>
      </c>
      <c r="C291" s="28">
        <v>37631664.039779998</v>
      </c>
      <c r="D291" s="28">
        <v>1046523.497</v>
      </c>
      <c r="E291" s="28">
        <v>-692887.88</v>
      </c>
      <c r="F291" s="28">
        <v>8957751.0289999992</v>
      </c>
      <c r="G291" s="28">
        <v>9650638.909</v>
      </c>
      <c r="H291" s="28">
        <v>-1242621.6240000001</v>
      </c>
      <c r="I291" s="28">
        <v>7692675.102</v>
      </c>
      <c r="J291" s="28">
        <v>8935296.7259999998</v>
      </c>
      <c r="K291" s="28">
        <v>-2207427.0159999998</v>
      </c>
      <c r="L291" s="28">
        <v>4629208.2560000001</v>
      </c>
      <c r="M291" s="28">
        <v>6836635.2719999999</v>
      </c>
      <c r="N291" s="28">
        <v>-2229501.2861600001</v>
      </c>
      <c r="O291" s="28">
        <v>2597171.8319999999</v>
      </c>
      <c r="P291" s="28">
        <v>4826673.1181600001</v>
      </c>
    </row>
    <row r="292" spans="1:16" ht="13">
      <c r="A292" s="31" t="s">
        <v>408</v>
      </c>
      <c r="B292" s="32" t="s">
        <v>409</v>
      </c>
      <c r="C292" s="28">
        <v>1980465759.63518</v>
      </c>
      <c r="D292" s="28">
        <v>5879337181.849</v>
      </c>
      <c r="E292" s="28">
        <v>1859981319.1949999</v>
      </c>
      <c r="F292" s="28">
        <v>5821659585.0279999</v>
      </c>
      <c r="G292" s="28">
        <v>3961678265.8330002</v>
      </c>
      <c r="H292" s="28">
        <v>2016462924.4979999</v>
      </c>
      <c r="I292" s="28">
        <v>6216954135.4580002</v>
      </c>
      <c r="J292" s="28">
        <v>4200491210.9599996</v>
      </c>
      <c r="K292" s="28">
        <v>2003668227.1170003</v>
      </c>
      <c r="L292" s="28">
        <v>6315034768.099</v>
      </c>
      <c r="M292" s="28">
        <v>4311366540.9820004</v>
      </c>
      <c r="N292" s="28">
        <v>2023704909.38817</v>
      </c>
      <c r="O292" s="28">
        <v>2394201496.8530002</v>
      </c>
      <c r="P292" s="28">
        <v>370496587.46482998</v>
      </c>
    </row>
    <row r="293" spans="1:16" ht="13">
      <c r="A293" s="33" t="s">
        <v>410</v>
      </c>
      <c r="B293" s="34" t="s">
        <v>409</v>
      </c>
      <c r="C293" s="28">
        <v>1980465759.63518</v>
      </c>
      <c r="D293" s="28">
        <v>5879337181.849</v>
      </c>
      <c r="E293" s="28">
        <v>1859981319.1949999</v>
      </c>
      <c r="F293" s="28">
        <v>5821659585.0279999</v>
      </c>
      <c r="G293" s="28">
        <v>3961678265.8330002</v>
      </c>
      <c r="H293" s="28">
        <v>2016462924.4979999</v>
      </c>
      <c r="I293" s="28">
        <v>6216954135.4580002</v>
      </c>
      <c r="J293" s="28">
        <v>4200491210.9599996</v>
      </c>
      <c r="K293" s="28">
        <v>2003668227.1170003</v>
      </c>
      <c r="L293" s="28">
        <v>6315034768.099</v>
      </c>
      <c r="M293" s="28">
        <v>4311366540.9820004</v>
      </c>
      <c r="N293" s="28">
        <v>2023704909.38817</v>
      </c>
      <c r="O293" s="28">
        <v>2394201496.8530002</v>
      </c>
      <c r="P293" s="28">
        <v>370496587.46482998</v>
      </c>
    </row>
    <row r="294" spans="1:16" ht="13">
      <c r="A294" s="29" t="s">
        <v>411</v>
      </c>
      <c r="B294" s="30" t="s">
        <v>412</v>
      </c>
      <c r="C294" s="28">
        <v>11098862229.33</v>
      </c>
      <c r="D294" s="28">
        <v>12144891400</v>
      </c>
      <c r="E294" s="28">
        <v>12653140800</v>
      </c>
      <c r="F294" s="28">
        <v>13354677300</v>
      </c>
      <c r="G294" s="28">
        <v>701536500</v>
      </c>
      <c r="H294" s="28">
        <v>12991534500</v>
      </c>
      <c r="I294" s="28">
        <v>12923314900</v>
      </c>
      <c r="J294" s="28">
        <v>-68219600</v>
      </c>
      <c r="K294" s="28">
        <v>13161865800</v>
      </c>
      <c r="L294" s="28">
        <v>14813476700</v>
      </c>
      <c r="M294" s="28">
        <v>1651610900</v>
      </c>
      <c r="N294" s="28">
        <v>13293484458</v>
      </c>
      <c r="O294" s="28">
        <v>15232713500</v>
      </c>
      <c r="P294" s="28">
        <v>1939229042</v>
      </c>
    </row>
    <row r="295" spans="1:16" ht="13">
      <c r="A295" s="31" t="s">
        <v>413</v>
      </c>
      <c r="B295" s="32" t="s">
        <v>414</v>
      </c>
      <c r="C295" s="28">
        <v>6553725490.2799997</v>
      </c>
      <c r="D295" s="28">
        <v>7437727399.999999</v>
      </c>
      <c r="E295" s="28">
        <v>7641678000</v>
      </c>
      <c r="F295" s="28">
        <v>7886669400.000001</v>
      </c>
      <c r="G295" s="28">
        <v>244991400</v>
      </c>
      <c r="H295" s="28">
        <v>7842243700</v>
      </c>
      <c r="I295" s="28">
        <v>7364469100</v>
      </c>
      <c r="J295" s="28">
        <v>-477774600</v>
      </c>
      <c r="K295" s="28">
        <v>8015030800</v>
      </c>
      <c r="L295" s="28">
        <v>9190930000</v>
      </c>
      <c r="M295" s="28">
        <v>1175899200</v>
      </c>
      <c r="N295" s="28">
        <v>8095181108</v>
      </c>
      <c r="O295" s="28">
        <v>9352367100</v>
      </c>
      <c r="P295" s="28">
        <v>1257185992</v>
      </c>
    </row>
    <row r="296" spans="1:16" ht="13">
      <c r="A296" s="33" t="s">
        <v>415</v>
      </c>
      <c r="B296" s="34" t="s">
        <v>414</v>
      </c>
      <c r="C296" s="28">
        <v>6553725380.3299999</v>
      </c>
      <c r="D296" s="28">
        <v>7437727399.999999</v>
      </c>
      <c r="E296" s="28">
        <v>7641678000</v>
      </c>
      <c r="F296" s="28">
        <v>7886669400.000001</v>
      </c>
      <c r="G296" s="28">
        <v>244991400</v>
      </c>
      <c r="H296" s="28">
        <v>7842243700</v>
      </c>
      <c r="I296" s="28">
        <v>7364469100</v>
      </c>
      <c r="J296" s="28">
        <v>-477774600</v>
      </c>
      <c r="K296" s="28">
        <v>8015030800</v>
      </c>
      <c r="L296" s="28">
        <v>9190930000</v>
      </c>
      <c r="M296" s="28">
        <v>1175899200</v>
      </c>
      <c r="N296" s="28">
        <v>8095181108</v>
      </c>
      <c r="O296" s="28">
        <v>9352367100</v>
      </c>
      <c r="P296" s="28">
        <v>1257185992</v>
      </c>
    </row>
    <row r="297" spans="1:16" ht="13">
      <c r="A297" s="33" t="s">
        <v>495</v>
      </c>
      <c r="B297" s="34" t="s">
        <v>496</v>
      </c>
      <c r="C297" s="28">
        <v>109.95</v>
      </c>
      <c r="D297" s="28"/>
      <c r="E297" s="28"/>
      <c r="F297" s="28"/>
      <c r="G297" s="28"/>
      <c r="H297" s="28"/>
      <c r="I297" s="28"/>
      <c r="J297" s="28"/>
      <c r="K297" s="28"/>
      <c r="L297" s="28"/>
      <c r="M297" s="28"/>
      <c r="N297" s="28"/>
      <c r="O297" s="28"/>
      <c r="P297" s="28"/>
    </row>
    <row r="298" spans="1:16" ht="13">
      <c r="A298" s="31" t="s">
        <v>416</v>
      </c>
      <c r="B298" s="32" t="s">
        <v>417</v>
      </c>
      <c r="C298" s="28">
        <v>921787966.04999995</v>
      </c>
      <c r="D298" s="28">
        <v>919654800</v>
      </c>
      <c r="E298" s="28">
        <v>1018703200</v>
      </c>
      <c r="F298" s="28">
        <v>1434897700</v>
      </c>
      <c r="G298" s="28">
        <v>416194500</v>
      </c>
      <c r="H298" s="28">
        <v>1116160900</v>
      </c>
      <c r="I298" s="28">
        <v>1476091800</v>
      </c>
      <c r="J298" s="28">
        <v>359930900</v>
      </c>
      <c r="K298" s="28">
        <v>1191757500</v>
      </c>
      <c r="L298" s="28">
        <v>1519275800</v>
      </c>
      <c r="M298" s="28">
        <v>327518300</v>
      </c>
      <c r="N298" s="28">
        <v>1203675075</v>
      </c>
      <c r="O298" s="28">
        <v>1525152600</v>
      </c>
      <c r="P298" s="28">
        <v>321477525</v>
      </c>
    </row>
    <row r="299" spans="1:16" ht="13">
      <c r="A299" s="33" t="s">
        <v>418</v>
      </c>
      <c r="B299" s="34" t="s">
        <v>419</v>
      </c>
      <c r="C299" s="28">
        <v>888369150.85000002</v>
      </c>
      <c r="D299" s="28">
        <v>893474100</v>
      </c>
      <c r="E299" s="28">
        <v>989964800</v>
      </c>
      <c r="F299" s="28">
        <v>1407026400</v>
      </c>
      <c r="G299" s="28">
        <v>417061600</v>
      </c>
      <c r="H299" s="28">
        <v>1086807500</v>
      </c>
      <c r="I299" s="28">
        <v>1447564400</v>
      </c>
      <c r="J299" s="28">
        <v>360756900</v>
      </c>
      <c r="K299" s="28">
        <v>1161811600</v>
      </c>
      <c r="L299" s="28">
        <v>1490137500</v>
      </c>
      <c r="M299" s="28">
        <v>328325900</v>
      </c>
      <c r="N299" s="28">
        <v>1173429716</v>
      </c>
      <c r="O299" s="28">
        <v>1496435100</v>
      </c>
      <c r="P299" s="28">
        <v>323005384</v>
      </c>
    </row>
    <row r="300" spans="1:16" ht="13">
      <c r="A300" s="33" t="s">
        <v>420</v>
      </c>
      <c r="B300" s="34" t="s">
        <v>421</v>
      </c>
      <c r="C300" s="28">
        <v>33418815.199999999</v>
      </c>
      <c r="D300" s="28">
        <v>26180700</v>
      </c>
      <c r="E300" s="28">
        <v>28738400</v>
      </c>
      <c r="F300" s="28">
        <v>27871300</v>
      </c>
      <c r="G300" s="28">
        <v>-867100</v>
      </c>
      <c r="H300" s="28">
        <v>29353400</v>
      </c>
      <c r="I300" s="28">
        <v>28527400</v>
      </c>
      <c r="J300" s="28">
        <v>-826000</v>
      </c>
      <c r="K300" s="28">
        <v>29945900</v>
      </c>
      <c r="L300" s="28">
        <v>29138300</v>
      </c>
      <c r="M300" s="28">
        <v>-807600</v>
      </c>
      <c r="N300" s="28">
        <v>30245359</v>
      </c>
      <c r="O300" s="28">
        <v>28717500</v>
      </c>
      <c r="P300" s="28">
        <v>-1527859</v>
      </c>
    </row>
    <row r="301" spans="1:16" ht="13">
      <c r="A301" s="31" t="s">
        <v>422</v>
      </c>
      <c r="B301" s="32" t="s">
        <v>423</v>
      </c>
      <c r="C301" s="28">
        <v>3623348773</v>
      </c>
      <c r="D301" s="28">
        <v>3787509200</v>
      </c>
      <c r="E301" s="28">
        <v>3992759600</v>
      </c>
      <c r="F301" s="28">
        <v>4033110200</v>
      </c>
      <c r="G301" s="28">
        <v>40350600</v>
      </c>
      <c r="H301" s="28">
        <v>4033129900.0000005</v>
      </c>
      <c r="I301" s="28">
        <v>4082754000</v>
      </c>
      <c r="J301" s="28">
        <v>49624100</v>
      </c>
      <c r="K301" s="28">
        <v>3955077500.0000005</v>
      </c>
      <c r="L301" s="28">
        <v>4103270899.9999995</v>
      </c>
      <c r="M301" s="28">
        <v>148193400</v>
      </c>
      <c r="N301" s="28">
        <v>3994628275</v>
      </c>
      <c r="O301" s="28">
        <v>4355193800</v>
      </c>
      <c r="P301" s="28">
        <v>360565525</v>
      </c>
    </row>
    <row r="302" spans="1:16" ht="13">
      <c r="A302" s="33" t="s">
        <v>424</v>
      </c>
      <c r="B302" s="34" t="s">
        <v>423</v>
      </c>
      <c r="C302" s="28">
        <v>3623348773</v>
      </c>
      <c r="D302" s="28">
        <v>3787509200</v>
      </c>
      <c r="E302" s="28">
        <v>3992759600</v>
      </c>
      <c r="F302" s="28">
        <v>4033110200</v>
      </c>
      <c r="G302" s="28">
        <v>40350600</v>
      </c>
      <c r="H302" s="28">
        <v>4033129900.0000005</v>
      </c>
      <c r="I302" s="28">
        <v>4082754000</v>
      </c>
      <c r="J302" s="28">
        <v>49624100</v>
      </c>
      <c r="K302" s="28">
        <v>3955077500.0000005</v>
      </c>
      <c r="L302" s="28">
        <v>4103270899.9999995</v>
      </c>
      <c r="M302" s="28">
        <v>148193400</v>
      </c>
      <c r="N302" s="28">
        <v>3994628275</v>
      </c>
      <c r="O302" s="28">
        <v>4355193800</v>
      </c>
      <c r="P302" s="28">
        <v>360565525</v>
      </c>
    </row>
  </sheetData>
  <pageMargins left="0.78740157480314965" right="0.78740157480314965" top="1.1417322834645669" bottom="0.62992125984251968" header="0.47244094488188981" footer="0.15748031496062992"/>
  <pageSetup paperSize="8" fitToHeight="0" orientation="landscape" r:id="rId1"/>
  <headerFooter>
    <oddHeader xml:space="preserve">&amp;L&amp;G
</oddHeader>
    <oddFooter>&amp;L&amp;7Druckdatum: &amp;D&amp;R&amp;7Seite &amp;P von &amp;N</oddFooter>
  </headerFooter>
  <customProperties>
    <customPr name="_pios_id" r:id="rId2"/>
    <customPr name="CofWorksheetType" r:id="rId3"/>
  </customProperties>
  <drawing r:id="rId4"/>
  <legacyDrawingHF r:id="rId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Datum xmlns="f8fb5d9d-82aa-45fb-a5a2-d73187b91550" xsi:nil="true"/>
    <Versionsdatum xmlns="558044cc-f176-4c91-a0e4-bc704674ebff" xsi:nil="true"/>
    <Dokument_x0020_Status xmlns="558044cc-f176-4c91-a0e4-bc704674ebff">Vorlage</Dokument_x0020_Status>
    <Dokument_x0020_Version xmlns="558044cc-f176-4c91-a0e4-bc704674ebff" xsi:nil="true"/>
  </documentManagement>
</p:properties>
</file>

<file path=customXml/item3.xml><?xml version="1.0" encoding="utf-8"?>
<f:fields xmlns:f="http://schemas.fabasoft.com/folio/2007/fields">
  <f:record ref="">
    <f:field ref="objname" par="" edit="true" text="AB19_Politik_Tabellenanhang_Bundesausgaben_Tab52_d"/>
    <f:field ref="objsubject" par="" edit="true" text=""/>
    <f:field ref="objcreatedby" par="" text="Bühlmann, Monique, BLW"/>
    <f:field ref="objcreatedat" par="" text="26.12.2018 13:51:50"/>
    <f:field ref="objchangedby" par="" text="Rossi, Alessandro, BLW"/>
    <f:field ref="objmodifiedat" par="" text="13.09.2019 09:04:23"/>
    <f:field ref="doc_FSCFOLIO_1_1001_FieldDocumentNumber" par="" text=""/>
    <f:field ref="doc_FSCFOLIO_1_1001_FieldSubject" par="" edit="true" text=""/>
    <f:field ref="FSCFOLIO_1_1001_FieldCurrentUser" par="" text="BLW Alessandro Rossi"/>
    <f:field ref="CCAPRECONFIG_15_1001_Objektname" par="" edit="true" text="AB19_Politik_Tabellenanhang_Bundesausgaben_Tab52_d"/>
    <f:field ref="CHPRECONFIG_1_1001_Objektname" par="" edit="true" text="AB19_Politik_Tabellenanhang_Bundesausgaben_Tab52_d"/>
  </f:record>
  <f:record inx="1" ref="">
    <f:field ref="CHPRECONFIG_1_1001_Anrede" par="" edit="true" text=""/>
    <f:field ref="CHPRECONFIG_1_1001_Titel" par="" edit="true" text=""/>
    <f:field ref="CHPRECONFIG_1_1001_Vorname" par="" edit="true" text=""/>
    <f:field ref="CHPRECONFIG_1_1001_Nachname" par="" edit="true" text=""/>
    <f:field ref="CHPRECONFIG_1_1001_Strasse" par="" text=""/>
    <f:field ref="CHPRECONFIG_1_1001_Postleitzahl" par="" text=""/>
    <f:field ref="CHPRECONFIG_1_1001_Ort" par="" text=""/>
    <f:field ref="CHPRECONFIG_1_1001_EMailAdresse" par="" text=""/>
    <f:field ref="CCAPRECONFIG_15_1001_Abschriftsbemerkung" par="" text=""/>
    <f:field ref="CCAPRECONFIG_15_1001_Versandart" par="" text="B-Post"/>
    <f:field ref="CCAPRECONFIG_15_1001_Fax" par="" text=""/>
  </f:record>
  <f:display par="" text="...">
    <f:field ref="FSCFOLIO_1_1001_FieldCurrentUser" text="Aktueller Benutzer"/>
    <f:field ref="objsubject" text="Betreff (einzeilig)"/>
    <f:field ref="objcreatedat" text="Erzeugt am/um"/>
    <f:field ref="objcreatedby" text="Erzeugt von"/>
    <f:field ref="objmodifiedat" text="Letzte Änderung am/um"/>
    <f:field ref="objchangedby" text="Letzte Änderung von"/>
    <f:field ref="objname" text="Name"/>
    <f:field ref="CCAPRECONFIG_15_1001_Objektname" text="Objektname"/>
    <f:field ref="CHPRECONFIG_1_1001_Objektname" text="Objektname"/>
  </f:display>
  <f:display par="" text="Serialcontext &gt; Adressat/innen">
    <f:field ref="CCAPRECONFIG_15_1001_Abschriftsbemerkung" text="Abschriftsbemerkung"/>
    <f:field ref="CHPRECONFIG_1_1001_Anrede" text="Anrede"/>
    <f:field ref="CHPRECONFIG_1_1001_EMailAdresse" text="E-Mail Adresse"/>
    <f:field ref="CCAPRECONFIG_15_1001_Fax" text="Fax"/>
    <f:field ref="CHPRECONFIG_1_1001_Nachname" text="Nachname"/>
    <f:field ref="CHPRECONFIG_1_1001_Ort" text="Ort"/>
    <f:field ref="CHPRECONFIG_1_1001_Postleitzahl" text="Postleitzahl"/>
    <f:field ref="CHPRECONFIG_1_1001_Strasse" text="Strasse"/>
    <f:field ref="CHPRECONFIG_1_1001_Titel" text="Titel"/>
    <f:field ref="CCAPRECONFIG_15_1001_Versandart" text="Versandart"/>
    <f:field ref="CHPRECONFIG_1_1001_Vorname" text="Vorname"/>
  </f:display>
  <f:display par="" text="Serienbrief">
    <f:field ref="doc_FSCFOLIO_1_1001_FieldSubject" text="Betreff"/>
    <f:field ref="doc_FSCFOLIO_1_1001_FieldDocumentNumber" text="Dokument Nummer"/>
  </f:display>
</f:fields>
</file>

<file path=customXml/item4.xml><?xml version="1.0" encoding="utf-8"?>
<ct:contentTypeSchema xmlns:ct="http://schemas.microsoft.com/office/2006/metadata/contentType" xmlns:ma="http://schemas.microsoft.com/office/2006/metadata/properties/metaAttributes" ct:_="" ma:_="" ma:contentTypeName="Arbeitsdokumente" ma:contentTypeID="0x0101002F9FFC2F4692C040A9D99914B314900F00242779CB3C7E2A409FF6832E71E7837E" ma:contentTypeVersion="" ma:contentTypeDescription="" ma:contentTypeScope="" ma:versionID="9bf3339d45d5917a80521baebe32f9e2">
  <xsd:schema xmlns:xsd="http://www.w3.org/2001/XMLSchema" xmlns:xs="http://www.w3.org/2001/XMLSchema" xmlns:p="http://schemas.microsoft.com/office/2006/metadata/properties" xmlns:ns2="558044cc-f176-4c91-a0e4-bc704674ebff" xmlns:ns3="f5ad5d93-4a2a-405e-907b-cf4548c560e3" xmlns:ns4="f8fb5d9d-82aa-45fb-a5a2-d73187b91550" targetNamespace="http://schemas.microsoft.com/office/2006/metadata/properties" ma:root="true" ma:fieldsID="96bce947307d3957a3b813aeeea913aa" ns2:_="" ns3:_="" ns4:_="">
    <xsd:import namespace="558044cc-f176-4c91-a0e4-bc704674ebff"/>
    <xsd:import namespace="f5ad5d93-4a2a-405e-907b-cf4548c560e3"/>
    <xsd:import namespace="f8fb5d9d-82aa-45fb-a5a2-d73187b91550"/>
    <xsd:element name="properties">
      <xsd:complexType>
        <xsd:sequence>
          <xsd:element name="documentManagement">
            <xsd:complexType>
              <xsd:all>
                <xsd:element ref="ns2:Dokument_x0020_Version" minOccurs="0"/>
                <xsd:element ref="ns2:Versionsdatum" minOccurs="0"/>
                <xsd:element ref="ns2:Dokument_x0020_Status" minOccurs="0"/>
                <xsd:element ref="ns3:SharedWithUsers" minOccurs="0"/>
                <xsd:element ref="ns3:SharedWithDetails" minOccurs="0"/>
                <xsd:element ref="ns4:Datum"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58044cc-f176-4c91-a0e4-bc704674ebff" elementFormDefault="qualified">
    <xsd:import namespace="http://schemas.microsoft.com/office/2006/documentManagement/types"/>
    <xsd:import namespace="http://schemas.microsoft.com/office/infopath/2007/PartnerControls"/>
    <xsd:element name="Dokument_x0020_Version" ma:index="8" nillable="true" ma:displayName="Dokument Version" ma:description="Im Dokument angezeigte Version. IMMER MANUELL SETZEN!" ma:internalName="Dokument_x0020_Version">
      <xsd:simpleType>
        <xsd:restriction base="dms:Text">
          <xsd:maxLength value="255"/>
        </xsd:restriction>
      </xsd:simpleType>
    </xsd:element>
    <xsd:element name="Versionsdatum" ma:index="9" nillable="true" ma:displayName="Versionsdatum" ma:description="Im Dokument angezeigtes Versionsdatum. IMMER MANUELL SETZEN!" ma:internalName="Versionsdatum">
      <xsd:simpleType>
        <xsd:restriction base="dms:Text">
          <xsd:maxLength value="255"/>
        </xsd:restriction>
      </xsd:simpleType>
    </xsd:element>
    <xsd:element name="Dokument_x0020_Status" ma:index="10" nillable="true" ma:displayName="Dokument Status" ma:default="Vorlage" ma:format="Dropdown" ma:internalName="Dokument_x0020_Status">
      <xsd:simpleType>
        <xsd:restriction base="dms:Choice">
          <xsd:enumeration value="Vorlage"/>
          <xsd:enumeration value="In Arbeit"/>
          <xsd:enumeration value="In Prüfung"/>
          <xsd:enumeration value="Genehmigt zur Nutzung"/>
        </xsd:restriction>
      </xsd:simpleType>
    </xsd:element>
  </xsd:schema>
  <xsd:schema xmlns:xsd="http://www.w3.org/2001/XMLSchema" xmlns:xs="http://www.w3.org/2001/XMLSchema" xmlns:dms="http://schemas.microsoft.com/office/2006/documentManagement/types" xmlns:pc="http://schemas.microsoft.com/office/infopath/2007/PartnerControls" targetNamespace="f5ad5d93-4a2a-405e-907b-cf4548c560e3" elementFormDefault="qualified">
    <xsd:import namespace="http://schemas.microsoft.com/office/2006/documentManagement/types"/>
    <xsd:import namespace="http://schemas.microsoft.com/office/infopath/2007/PartnerControls"/>
    <xsd:element name="SharedWithUsers" ma:index="11"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Freigegeben für -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8fb5d9d-82aa-45fb-a5a2-d73187b91550" elementFormDefault="qualified">
    <xsd:import namespace="http://schemas.microsoft.com/office/2006/documentManagement/types"/>
    <xsd:import namespace="http://schemas.microsoft.com/office/infopath/2007/PartnerControls"/>
    <xsd:element name="Datum" ma:index="13" nillable="true" ma:displayName="Datum" ma:format="DateOnly" ma:internalName="Datum">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E5D8B91-9F64-4150-8A99-F7B237EFA3FF}">
  <ds:schemaRefs>
    <ds:schemaRef ds:uri="http://schemas.microsoft.com/sharepoint/v3/contenttype/forms"/>
  </ds:schemaRefs>
</ds:datastoreItem>
</file>

<file path=customXml/itemProps2.xml><?xml version="1.0" encoding="utf-8"?>
<ds:datastoreItem xmlns:ds="http://schemas.openxmlformats.org/officeDocument/2006/customXml" ds:itemID="{A37D720E-23C6-47B2-A288-478A24E859DB}">
  <ds:schemaRefs>
    <ds:schemaRef ds:uri="http://schemas.microsoft.com/office/2006/metadata/properties"/>
    <ds:schemaRef ds:uri="http://schemas.microsoft.com/office/infopath/2007/PartnerControls"/>
    <ds:schemaRef ds:uri="f8fb5d9d-82aa-45fb-a5a2-d73187b91550"/>
    <ds:schemaRef ds:uri="558044cc-f176-4c91-a0e4-bc704674ebff"/>
  </ds:schemaRefs>
</ds:datastoreItem>
</file>

<file path=customXml/itemProps3.xml><?xml version="1.0" encoding="utf-8"?>
<ds:datastoreItem xmlns:ds="http://schemas.openxmlformats.org/officeDocument/2006/customXml" ds:itemID="{4E8A9591-F074-446B-902F-511FF79C122F}">
  <ds:schemaRefs>
    <ds:schemaRef ds:uri="http://schemas.fabasoft.com/folio/2007/fields"/>
  </ds:schemaRefs>
</ds:datastoreItem>
</file>

<file path=customXml/itemProps4.xml><?xml version="1.0" encoding="utf-8"?>
<ds:datastoreItem xmlns:ds="http://schemas.openxmlformats.org/officeDocument/2006/customXml" ds:itemID="{BA55C667-2DBD-45EB-9871-D09C2BCFDE4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58044cc-f176-4c91-a0e4-bc704674ebff"/>
    <ds:schemaRef ds:uri="f5ad5d93-4a2a-405e-907b-cf4548c560e3"/>
    <ds:schemaRef ds:uri="f8fb5d9d-82aa-45fb-a5a2-d73187b9155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4" baseType="variant">
      <vt:variant>
        <vt:lpstr>Arbeitsblätter</vt:lpstr>
      </vt:variant>
      <vt:variant>
        <vt:i4>3</vt:i4>
      </vt:variant>
      <vt:variant>
        <vt:lpstr>Benannte Bereiche</vt:lpstr>
      </vt:variant>
      <vt:variant>
        <vt:i4>5</vt:i4>
      </vt:variant>
    </vt:vector>
  </HeadingPairs>
  <TitlesOfParts>
    <vt:vector size="8" baseType="lpstr">
      <vt:lpstr>Tab52</vt:lpstr>
      <vt:lpstr>SR23 nach Aufgabengebiet</vt:lpstr>
      <vt:lpstr>SR22 nach Aufgabengebiet</vt:lpstr>
      <vt:lpstr>'Tab52'!Druckbereich</vt:lpstr>
      <vt:lpstr>'SR22 nach Aufgabengebiet'!Drucktitel</vt:lpstr>
      <vt:lpstr>'SR23 nach Aufgabengebiet'!Drucktitel</vt:lpstr>
      <vt:lpstr>'SR22 nach Aufgabengebiet'!SAPCrosstab2</vt:lpstr>
      <vt:lpstr>'SR23 nach Aufgabengebiet'!SAPCrosstab2</vt:lpstr>
    </vt:vector>
  </TitlesOfParts>
  <Company>Panache AG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Liv Schläfli</dc:creator>
  <cp:lastModifiedBy>Marc Huber</cp:lastModifiedBy>
  <cp:lastPrinted>2025-03-06T10:52:18Z</cp:lastPrinted>
  <dcterms:created xsi:type="dcterms:W3CDTF">2015-09-07T11:12:01Z</dcterms:created>
  <dcterms:modified xsi:type="dcterms:W3CDTF">2025-03-06T10:55:23Z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FSC#EVDCFG@15.1400:DocumentID">
    <vt:lpwstr/>
  </property>
  <property fmtid="{D5CDD505-2E9C-101B-9397-08002B2CF9AE}" pid="3" name="FSC#EVDCFG@15.1400:DossierBarCode">
    <vt:lpwstr/>
  </property>
  <property fmtid="{D5CDD505-2E9C-101B-9397-08002B2CF9AE}" pid="4" name="FSC#EVDCFG@15.1400:ActualVersionNumber">
    <vt:lpwstr>3</vt:lpwstr>
  </property>
  <property fmtid="{D5CDD505-2E9C-101B-9397-08002B2CF9AE}" pid="5" name="FSC#EVDCFG@15.1400:ActualVersionCreatedAt">
    <vt:lpwstr>2019-09-13T08:53:01</vt:lpwstr>
  </property>
  <property fmtid="{D5CDD505-2E9C-101B-9397-08002B2CF9AE}" pid="6" name="FSC#EVDCFG@15.1400:ResponsibleBureau_DE">
    <vt:lpwstr>Bundesamt für Landwirtschaft BLW</vt:lpwstr>
  </property>
  <property fmtid="{D5CDD505-2E9C-101B-9397-08002B2CF9AE}" pid="7" name="FSC#EVDCFG@15.1400:ResponsibleBureau_EN">
    <vt:lpwstr>Federal Office for Agriculture FOAG</vt:lpwstr>
  </property>
  <property fmtid="{D5CDD505-2E9C-101B-9397-08002B2CF9AE}" pid="8" name="FSC#EVDCFG@15.1400:ResponsibleBureau_FR">
    <vt:lpwstr>Office fédéral de l'agriculture OFAG</vt:lpwstr>
  </property>
  <property fmtid="{D5CDD505-2E9C-101B-9397-08002B2CF9AE}" pid="9" name="FSC#EVDCFG@15.1400:ResponsibleBureau_IT">
    <vt:lpwstr>Ufficio federale dell'agricoltura UFAG</vt:lpwstr>
  </property>
  <property fmtid="{D5CDD505-2E9C-101B-9397-08002B2CF9AE}" pid="10" name="FSC#EVDCFG@15.1400:UserInChargeUserTitle">
    <vt:lpwstr/>
  </property>
  <property fmtid="{D5CDD505-2E9C-101B-9397-08002B2CF9AE}" pid="11" name="FSC#EVDCFG@15.1400:UserInChargeUserName">
    <vt:lpwstr>Bühlmann</vt:lpwstr>
  </property>
  <property fmtid="{D5CDD505-2E9C-101B-9397-08002B2CF9AE}" pid="12" name="FSC#EVDCFG@15.1400:UserInChargeUserFirstname">
    <vt:lpwstr/>
  </property>
  <property fmtid="{D5CDD505-2E9C-101B-9397-08002B2CF9AE}" pid="13" name="FSC#EVDCFG@15.1400:UserInChargeUserEnvSalutationDE">
    <vt:lpwstr/>
  </property>
  <property fmtid="{D5CDD505-2E9C-101B-9397-08002B2CF9AE}" pid="14" name="FSC#EVDCFG@15.1400:UserInChargeUserEnvSalutationEN">
    <vt:lpwstr/>
  </property>
  <property fmtid="{D5CDD505-2E9C-101B-9397-08002B2CF9AE}" pid="15" name="FSC#EVDCFG@15.1400:UserInChargeUserEnvSalutationFR">
    <vt:lpwstr/>
  </property>
  <property fmtid="{D5CDD505-2E9C-101B-9397-08002B2CF9AE}" pid="16" name="FSC#EVDCFG@15.1400:UserInChargeUserEnvSalutationIT">
    <vt:lpwstr/>
  </property>
  <property fmtid="{D5CDD505-2E9C-101B-9397-08002B2CF9AE}" pid="17" name="FSC#EVDCFG@15.1400:FilerespUserPersonTitle">
    <vt:lpwstr>BLW</vt:lpwstr>
  </property>
  <property fmtid="{D5CDD505-2E9C-101B-9397-08002B2CF9AE}" pid="18" name="FSC#EVDCFG@15.1400:Address">
    <vt:lpwstr/>
  </property>
  <property fmtid="{D5CDD505-2E9C-101B-9397-08002B2CF9AE}" pid="19" name="FSC#EVDCFG@15.1400:PositionNumber">
    <vt:lpwstr/>
  </property>
  <property fmtid="{D5CDD505-2E9C-101B-9397-08002B2CF9AE}" pid="20" name="FSC#EVDCFG@15.1400:Dossierref">
    <vt:lpwstr>032.1-00006</vt:lpwstr>
  </property>
  <property fmtid="{D5CDD505-2E9C-101B-9397-08002B2CF9AE}" pid="21" name="FSC#EVDCFG@15.1400:FileRespEmail">
    <vt:lpwstr>monique.buehlmann@blw.admin.ch</vt:lpwstr>
  </property>
  <property fmtid="{D5CDD505-2E9C-101B-9397-08002B2CF9AE}" pid="22" name="FSC#EVDCFG@15.1400:FileRespFax">
    <vt:lpwstr>+41 58 462 26 34</vt:lpwstr>
  </property>
  <property fmtid="{D5CDD505-2E9C-101B-9397-08002B2CF9AE}" pid="23" name="FSC#EVDCFG@15.1400:FileRespHome">
    <vt:lpwstr>Bern</vt:lpwstr>
  </property>
  <property fmtid="{D5CDD505-2E9C-101B-9397-08002B2CF9AE}" pid="24" name="FSC#EVDCFG@15.1400:FileResponsible">
    <vt:lpwstr>Monique Bühlmann</vt:lpwstr>
  </property>
  <property fmtid="{D5CDD505-2E9C-101B-9397-08002B2CF9AE}" pid="25" name="FSC#EVDCFG@15.1400:UserInCharge">
    <vt:lpwstr/>
  </property>
  <property fmtid="{D5CDD505-2E9C-101B-9397-08002B2CF9AE}" pid="26" name="FSC#EVDCFG@15.1400:FileRespOrg">
    <vt:lpwstr>Kommunikation und Sprachdienste</vt:lpwstr>
  </property>
  <property fmtid="{D5CDD505-2E9C-101B-9397-08002B2CF9AE}" pid="27" name="FSC#EVDCFG@15.1400:FileRespOrgHome">
    <vt:lpwstr/>
  </property>
  <property fmtid="{D5CDD505-2E9C-101B-9397-08002B2CF9AE}" pid="28" name="FSC#EVDCFG@15.1400:FileRespOrgStreet">
    <vt:lpwstr/>
  </property>
  <property fmtid="{D5CDD505-2E9C-101B-9397-08002B2CF9AE}" pid="29" name="FSC#EVDCFG@15.1400:FileRespOrgZipCode">
    <vt:lpwstr/>
  </property>
  <property fmtid="{D5CDD505-2E9C-101B-9397-08002B2CF9AE}" pid="30" name="FSC#EVDCFG@15.1400:FileRespshortsign">
    <vt:lpwstr>bln</vt:lpwstr>
  </property>
  <property fmtid="{D5CDD505-2E9C-101B-9397-08002B2CF9AE}" pid="31" name="FSC#EVDCFG@15.1400:FileRespStreet">
    <vt:lpwstr>Schwarzenburgstrasse 165</vt:lpwstr>
  </property>
  <property fmtid="{D5CDD505-2E9C-101B-9397-08002B2CF9AE}" pid="32" name="FSC#EVDCFG@15.1400:FileRespTel">
    <vt:lpwstr>+41 58 462 59 38</vt:lpwstr>
  </property>
  <property fmtid="{D5CDD505-2E9C-101B-9397-08002B2CF9AE}" pid="33" name="FSC#EVDCFG@15.1400:FileRespZipCode">
    <vt:lpwstr>3003</vt:lpwstr>
  </property>
  <property fmtid="{D5CDD505-2E9C-101B-9397-08002B2CF9AE}" pid="34" name="FSC#EVDCFG@15.1400:OutAttachElectr">
    <vt:lpwstr/>
  </property>
  <property fmtid="{D5CDD505-2E9C-101B-9397-08002B2CF9AE}" pid="35" name="FSC#EVDCFG@15.1400:OutAttachPhysic">
    <vt:lpwstr/>
  </property>
  <property fmtid="{D5CDD505-2E9C-101B-9397-08002B2CF9AE}" pid="36" name="FSC#EVDCFG@15.1400:SignAcceptedDraft1">
    <vt:lpwstr/>
  </property>
  <property fmtid="{D5CDD505-2E9C-101B-9397-08002B2CF9AE}" pid="37" name="FSC#EVDCFG@15.1400:SignAcceptedDraft1FR">
    <vt:lpwstr/>
  </property>
  <property fmtid="{D5CDD505-2E9C-101B-9397-08002B2CF9AE}" pid="38" name="FSC#EVDCFG@15.1400:SignAcceptedDraft2">
    <vt:lpwstr/>
  </property>
  <property fmtid="{D5CDD505-2E9C-101B-9397-08002B2CF9AE}" pid="39" name="FSC#EVDCFG@15.1400:SignAcceptedDraft2FR">
    <vt:lpwstr/>
  </property>
  <property fmtid="{D5CDD505-2E9C-101B-9397-08002B2CF9AE}" pid="40" name="FSC#EVDCFG@15.1400:SignApproved1">
    <vt:lpwstr/>
  </property>
  <property fmtid="{D5CDD505-2E9C-101B-9397-08002B2CF9AE}" pid="41" name="FSC#EVDCFG@15.1400:SignApproved1FR">
    <vt:lpwstr/>
  </property>
  <property fmtid="{D5CDD505-2E9C-101B-9397-08002B2CF9AE}" pid="42" name="FSC#EVDCFG@15.1400:SignApproved2">
    <vt:lpwstr/>
  </property>
  <property fmtid="{D5CDD505-2E9C-101B-9397-08002B2CF9AE}" pid="43" name="FSC#EVDCFG@15.1400:SignApproved2FR">
    <vt:lpwstr/>
  </property>
  <property fmtid="{D5CDD505-2E9C-101B-9397-08002B2CF9AE}" pid="44" name="FSC#EVDCFG@15.1400:SubDossierBarCode">
    <vt:lpwstr/>
  </property>
  <property fmtid="{D5CDD505-2E9C-101B-9397-08002B2CF9AE}" pid="45" name="FSC#EVDCFG@15.1400:Subject">
    <vt:lpwstr/>
  </property>
  <property fmtid="{D5CDD505-2E9C-101B-9397-08002B2CF9AE}" pid="46" name="FSC#EVDCFG@15.1400:Title">
    <vt:lpwstr>AB19_Politik_Tabellenanhang_Bundesausgaben_Tab52_d</vt:lpwstr>
  </property>
  <property fmtid="{D5CDD505-2E9C-101B-9397-08002B2CF9AE}" pid="47" name="FSC#EVDCFG@15.1400:UserFunction">
    <vt:lpwstr>Sekretariat - DBPRR / BLW</vt:lpwstr>
  </property>
  <property fmtid="{D5CDD505-2E9C-101B-9397-08002B2CF9AE}" pid="48" name="FSC#EVDCFG@15.1400:SalutationEnglish">
    <vt:lpwstr>Communication Unit</vt:lpwstr>
  </property>
  <property fmtid="{D5CDD505-2E9C-101B-9397-08002B2CF9AE}" pid="49" name="FSC#EVDCFG@15.1400:SalutationFrench">
    <vt:lpwstr>Secteur Communication</vt:lpwstr>
  </property>
  <property fmtid="{D5CDD505-2E9C-101B-9397-08002B2CF9AE}" pid="50" name="FSC#EVDCFG@15.1400:SalutationGerman">
    <vt:lpwstr>Fachbereich Kommunikation und Sprachdienste</vt:lpwstr>
  </property>
  <property fmtid="{D5CDD505-2E9C-101B-9397-08002B2CF9AE}" pid="51" name="FSC#EVDCFG@15.1400:SalutationItalian">
    <vt:lpwstr>Settore Comunicazione</vt:lpwstr>
  </property>
  <property fmtid="{D5CDD505-2E9C-101B-9397-08002B2CF9AE}" pid="52" name="FSC#EVDCFG@15.1400:SalutationEnglishUser">
    <vt:lpwstr/>
  </property>
  <property fmtid="{D5CDD505-2E9C-101B-9397-08002B2CF9AE}" pid="53" name="FSC#EVDCFG@15.1400:SalutationFrenchUser">
    <vt:lpwstr/>
  </property>
  <property fmtid="{D5CDD505-2E9C-101B-9397-08002B2CF9AE}" pid="54" name="FSC#EVDCFG@15.1400:SalutationGermanUser">
    <vt:lpwstr/>
  </property>
  <property fmtid="{D5CDD505-2E9C-101B-9397-08002B2CF9AE}" pid="55" name="FSC#EVDCFG@15.1400:SalutationItalianUser">
    <vt:lpwstr/>
  </property>
  <property fmtid="{D5CDD505-2E9C-101B-9397-08002B2CF9AE}" pid="56" name="FSC#EVDCFG@15.1400:FileRespOrgShortname">
    <vt:lpwstr>FBKSD / BLW</vt:lpwstr>
  </property>
  <property fmtid="{D5CDD505-2E9C-101B-9397-08002B2CF9AE}" pid="57" name="FSC#EVDCFG@15.1400:ResponsibleEditorFirstname">
    <vt:lpwstr>Monique</vt:lpwstr>
  </property>
  <property fmtid="{D5CDD505-2E9C-101B-9397-08002B2CF9AE}" pid="58" name="FSC#EVDCFG@15.1400:ResponsibleEditorSurname">
    <vt:lpwstr>Bühlmann</vt:lpwstr>
  </property>
  <property fmtid="{D5CDD505-2E9C-101B-9397-08002B2CF9AE}" pid="59" name="FSC#EVDCFG@15.1400:GroupTitle">
    <vt:lpwstr>Kommunikation und Sprachdienste</vt:lpwstr>
  </property>
  <property fmtid="{D5CDD505-2E9C-101B-9397-08002B2CF9AE}" pid="60" name="FSC#COOELAK@1.1001:Subject">
    <vt:lpwstr/>
  </property>
  <property fmtid="{D5CDD505-2E9C-101B-9397-08002B2CF9AE}" pid="61" name="FSC#COOELAK@1.1001:FileReference">
    <vt:lpwstr>032.1-00006</vt:lpwstr>
  </property>
  <property fmtid="{D5CDD505-2E9C-101B-9397-08002B2CF9AE}" pid="62" name="FSC#COOELAK@1.1001:FileRefYear">
    <vt:lpwstr>2019</vt:lpwstr>
  </property>
  <property fmtid="{D5CDD505-2E9C-101B-9397-08002B2CF9AE}" pid="63" name="FSC#COOELAK@1.1001:FileRefOrdinal">
    <vt:lpwstr>6</vt:lpwstr>
  </property>
  <property fmtid="{D5CDD505-2E9C-101B-9397-08002B2CF9AE}" pid="64" name="FSC#COOELAK@1.1001:FileRefOU">
    <vt:lpwstr>SGV / BLW</vt:lpwstr>
  </property>
  <property fmtid="{D5CDD505-2E9C-101B-9397-08002B2CF9AE}" pid="65" name="FSC#COOELAK@1.1001:Organization">
    <vt:lpwstr/>
  </property>
  <property fmtid="{D5CDD505-2E9C-101B-9397-08002B2CF9AE}" pid="66" name="FSC#COOELAK@1.1001:Owner">
    <vt:lpwstr>Bühlmann Monique, BLW</vt:lpwstr>
  </property>
  <property fmtid="{D5CDD505-2E9C-101B-9397-08002B2CF9AE}" pid="67" name="FSC#COOELAK@1.1001:OwnerExtension">
    <vt:lpwstr>+41 58 462 59 38</vt:lpwstr>
  </property>
  <property fmtid="{D5CDD505-2E9C-101B-9397-08002B2CF9AE}" pid="68" name="FSC#COOELAK@1.1001:OwnerFaxExtension">
    <vt:lpwstr>+41 58 462 26 34</vt:lpwstr>
  </property>
  <property fmtid="{D5CDD505-2E9C-101B-9397-08002B2CF9AE}" pid="69" name="FSC#COOELAK@1.1001:DispatchedBy">
    <vt:lpwstr/>
  </property>
  <property fmtid="{D5CDD505-2E9C-101B-9397-08002B2CF9AE}" pid="70" name="FSC#COOELAK@1.1001:DispatchedAt">
    <vt:lpwstr/>
  </property>
  <property fmtid="{D5CDD505-2E9C-101B-9397-08002B2CF9AE}" pid="71" name="FSC#COOELAK@1.1001:ApprovedBy">
    <vt:lpwstr/>
  </property>
  <property fmtid="{D5CDD505-2E9C-101B-9397-08002B2CF9AE}" pid="72" name="FSC#COOELAK@1.1001:ApprovedAt">
    <vt:lpwstr/>
  </property>
  <property fmtid="{D5CDD505-2E9C-101B-9397-08002B2CF9AE}" pid="73" name="FSC#COOELAK@1.1001:Department">
    <vt:lpwstr>Direktionsbereich Politik, Recht und Ressourcen (DBPRR / BLW)</vt:lpwstr>
  </property>
  <property fmtid="{D5CDD505-2E9C-101B-9397-08002B2CF9AE}" pid="74" name="FSC#COOELAK@1.1001:CreatedAt">
    <vt:lpwstr>26.12.2018</vt:lpwstr>
  </property>
  <property fmtid="{D5CDD505-2E9C-101B-9397-08002B2CF9AE}" pid="75" name="FSC#COOELAK@1.1001:OU">
    <vt:lpwstr>Kommunikation und Sprachdienste (FBKSD / BLW)</vt:lpwstr>
  </property>
  <property fmtid="{D5CDD505-2E9C-101B-9397-08002B2CF9AE}" pid="76" name="FSC#COOELAK@1.1001:Priority">
    <vt:lpwstr> ()</vt:lpwstr>
  </property>
  <property fmtid="{D5CDD505-2E9C-101B-9397-08002B2CF9AE}" pid="77" name="FSC#COOELAK@1.1001:ObjBarCode">
    <vt:lpwstr>*COO.2101.101.4.1381875*</vt:lpwstr>
  </property>
  <property fmtid="{D5CDD505-2E9C-101B-9397-08002B2CF9AE}" pid="78" name="FSC#COOELAK@1.1001:RefBarCode">
    <vt:lpwstr>*COO.2101.101.7.1381872*</vt:lpwstr>
  </property>
  <property fmtid="{D5CDD505-2E9C-101B-9397-08002B2CF9AE}" pid="79" name="FSC#COOELAK@1.1001:FileRefBarCode">
    <vt:lpwstr>*032.1-00006*</vt:lpwstr>
  </property>
  <property fmtid="{D5CDD505-2E9C-101B-9397-08002B2CF9AE}" pid="80" name="FSC#COOELAK@1.1001:ExternalRef">
    <vt:lpwstr/>
  </property>
  <property fmtid="{D5CDD505-2E9C-101B-9397-08002B2CF9AE}" pid="81" name="FSC#COOELAK@1.1001:IncomingNumber">
    <vt:lpwstr/>
  </property>
  <property fmtid="{D5CDD505-2E9C-101B-9397-08002B2CF9AE}" pid="82" name="FSC#COOELAK@1.1001:IncomingSubject">
    <vt:lpwstr/>
  </property>
  <property fmtid="{D5CDD505-2E9C-101B-9397-08002B2CF9AE}" pid="83" name="FSC#COOELAK@1.1001:ProcessResponsible">
    <vt:lpwstr>Bühlmann Monique, BLW</vt:lpwstr>
  </property>
  <property fmtid="{D5CDD505-2E9C-101B-9397-08002B2CF9AE}" pid="84" name="FSC#COOELAK@1.1001:ProcessResponsiblePhone">
    <vt:lpwstr>+41 58 462 59 38</vt:lpwstr>
  </property>
  <property fmtid="{D5CDD505-2E9C-101B-9397-08002B2CF9AE}" pid="85" name="FSC#COOELAK@1.1001:ProcessResponsibleMail">
    <vt:lpwstr>monique.buehlmann@blw.admin.ch</vt:lpwstr>
  </property>
  <property fmtid="{D5CDD505-2E9C-101B-9397-08002B2CF9AE}" pid="86" name="FSC#COOELAK@1.1001:ProcessResponsibleFax">
    <vt:lpwstr>+41 58 462 26 34</vt:lpwstr>
  </property>
  <property fmtid="{D5CDD505-2E9C-101B-9397-08002B2CF9AE}" pid="87" name="FSC#COOELAK@1.1001:ApproverFirstName">
    <vt:lpwstr/>
  </property>
  <property fmtid="{D5CDD505-2E9C-101B-9397-08002B2CF9AE}" pid="88" name="FSC#COOELAK@1.1001:ApproverSurName">
    <vt:lpwstr/>
  </property>
  <property fmtid="{D5CDD505-2E9C-101B-9397-08002B2CF9AE}" pid="89" name="FSC#COOELAK@1.1001:ApproverTitle">
    <vt:lpwstr/>
  </property>
  <property fmtid="{D5CDD505-2E9C-101B-9397-08002B2CF9AE}" pid="90" name="FSC#COOELAK@1.1001:ExternalDate">
    <vt:lpwstr/>
  </property>
  <property fmtid="{D5CDD505-2E9C-101B-9397-08002B2CF9AE}" pid="91" name="FSC#COOELAK@1.1001:SettlementApprovedAt">
    <vt:lpwstr/>
  </property>
  <property fmtid="{D5CDD505-2E9C-101B-9397-08002B2CF9AE}" pid="92" name="FSC#COOELAK@1.1001:BaseNumber">
    <vt:lpwstr>032.1</vt:lpwstr>
  </property>
  <property fmtid="{D5CDD505-2E9C-101B-9397-08002B2CF9AE}" pid="93" name="FSC#COOELAK@1.1001:CurrentUserRolePos">
    <vt:lpwstr>Sachbearbeiter/in</vt:lpwstr>
  </property>
  <property fmtid="{D5CDD505-2E9C-101B-9397-08002B2CF9AE}" pid="94" name="FSC#COOELAK@1.1001:CurrentUserEmail">
    <vt:lpwstr>alessandro.rossi@blw.admin.ch</vt:lpwstr>
  </property>
  <property fmtid="{D5CDD505-2E9C-101B-9397-08002B2CF9AE}" pid="95" name="FSC#ELAKGOV@1.1001:PersonalSubjGender">
    <vt:lpwstr/>
  </property>
  <property fmtid="{D5CDD505-2E9C-101B-9397-08002B2CF9AE}" pid="96" name="FSC#ELAKGOV@1.1001:PersonalSubjFirstName">
    <vt:lpwstr/>
  </property>
  <property fmtid="{D5CDD505-2E9C-101B-9397-08002B2CF9AE}" pid="97" name="FSC#ELAKGOV@1.1001:PersonalSubjSurName">
    <vt:lpwstr/>
  </property>
  <property fmtid="{D5CDD505-2E9C-101B-9397-08002B2CF9AE}" pid="98" name="FSC#ELAKGOV@1.1001:PersonalSubjSalutation">
    <vt:lpwstr/>
  </property>
  <property fmtid="{D5CDD505-2E9C-101B-9397-08002B2CF9AE}" pid="99" name="FSC#ELAKGOV@1.1001:PersonalSubjAddress">
    <vt:lpwstr/>
  </property>
  <property fmtid="{D5CDD505-2E9C-101B-9397-08002B2CF9AE}" pid="100" name="FSC#ATSTATECFG@1.1001:Office">
    <vt:lpwstr/>
  </property>
  <property fmtid="{D5CDD505-2E9C-101B-9397-08002B2CF9AE}" pid="101" name="FSC#ATSTATECFG@1.1001:Agent">
    <vt:lpwstr>BLW Monique Bühlmann</vt:lpwstr>
  </property>
  <property fmtid="{D5CDD505-2E9C-101B-9397-08002B2CF9AE}" pid="102" name="FSC#ATSTATECFG@1.1001:AgentPhone">
    <vt:lpwstr>+41 58 462 59 38</vt:lpwstr>
  </property>
  <property fmtid="{D5CDD505-2E9C-101B-9397-08002B2CF9AE}" pid="103" name="FSC#ATSTATECFG@1.1001:DepartmentFax">
    <vt:lpwstr/>
  </property>
  <property fmtid="{D5CDD505-2E9C-101B-9397-08002B2CF9AE}" pid="104" name="FSC#ATSTATECFG@1.1001:DepartmentEmail">
    <vt:lpwstr/>
  </property>
  <property fmtid="{D5CDD505-2E9C-101B-9397-08002B2CF9AE}" pid="105" name="FSC#ATSTATECFG@1.1001:SubfileDate">
    <vt:lpwstr/>
  </property>
  <property fmtid="{D5CDD505-2E9C-101B-9397-08002B2CF9AE}" pid="106" name="FSC#ATSTATECFG@1.1001:SubfileSubject">
    <vt:lpwstr/>
  </property>
  <property fmtid="{D5CDD505-2E9C-101B-9397-08002B2CF9AE}" pid="107" name="FSC#ATSTATECFG@1.1001:DepartmentZipCode">
    <vt:lpwstr/>
  </property>
  <property fmtid="{D5CDD505-2E9C-101B-9397-08002B2CF9AE}" pid="108" name="FSC#ATSTATECFG@1.1001:DepartmentCountry">
    <vt:lpwstr/>
  </property>
  <property fmtid="{D5CDD505-2E9C-101B-9397-08002B2CF9AE}" pid="109" name="FSC#ATSTATECFG@1.1001:DepartmentCity">
    <vt:lpwstr/>
  </property>
  <property fmtid="{D5CDD505-2E9C-101B-9397-08002B2CF9AE}" pid="110" name="FSC#ATSTATECFG@1.1001:DepartmentStreet">
    <vt:lpwstr/>
  </property>
  <property fmtid="{D5CDD505-2E9C-101B-9397-08002B2CF9AE}" pid="111" name="FSC#ATSTATECFG@1.1001:DepartmentDVR">
    <vt:lpwstr/>
  </property>
  <property fmtid="{D5CDD505-2E9C-101B-9397-08002B2CF9AE}" pid="112" name="FSC#ATSTATECFG@1.1001:DepartmentUID">
    <vt:lpwstr/>
  </property>
  <property fmtid="{D5CDD505-2E9C-101B-9397-08002B2CF9AE}" pid="113" name="FSC#ATSTATECFG@1.1001:SubfileReference">
    <vt:lpwstr>032.1-00006/00007/00004</vt:lpwstr>
  </property>
  <property fmtid="{D5CDD505-2E9C-101B-9397-08002B2CF9AE}" pid="114" name="FSC#ATSTATECFG@1.1001:Clause">
    <vt:lpwstr/>
  </property>
  <property fmtid="{D5CDD505-2E9C-101B-9397-08002B2CF9AE}" pid="115" name="FSC#ATSTATECFG@1.1001:ApprovedSignature">
    <vt:lpwstr/>
  </property>
  <property fmtid="{D5CDD505-2E9C-101B-9397-08002B2CF9AE}" pid="116" name="FSC#ATSTATECFG@1.1001:BankAccount">
    <vt:lpwstr/>
  </property>
  <property fmtid="{D5CDD505-2E9C-101B-9397-08002B2CF9AE}" pid="117" name="FSC#ATSTATECFG@1.1001:BankAccountOwner">
    <vt:lpwstr/>
  </property>
  <property fmtid="{D5CDD505-2E9C-101B-9397-08002B2CF9AE}" pid="118" name="FSC#ATSTATECFG@1.1001:BankInstitute">
    <vt:lpwstr/>
  </property>
  <property fmtid="{D5CDD505-2E9C-101B-9397-08002B2CF9AE}" pid="119" name="FSC#ATSTATECFG@1.1001:BankAccountID">
    <vt:lpwstr/>
  </property>
  <property fmtid="{D5CDD505-2E9C-101B-9397-08002B2CF9AE}" pid="120" name="FSC#ATSTATECFG@1.1001:BankAccountIBAN">
    <vt:lpwstr/>
  </property>
  <property fmtid="{D5CDD505-2E9C-101B-9397-08002B2CF9AE}" pid="121" name="FSC#ATSTATECFG@1.1001:BankAccountBIC">
    <vt:lpwstr/>
  </property>
  <property fmtid="{D5CDD505-2E9C-101B-9397-08002B2CF9AE}" pid="122" name="FSC#ATSTATECFG@1.1001:BankName">
    <vt:lpwstr/>
  </property>
  <property fmtid="{D5CDD505-2E9C-101B-9397-08002B2CF9AE}" pid="123" name="FSC#COOSYSTEM@1.1:Container">
    <vt:lpwstr>COO.2101.101.4.1381875</vt:lpwstr>
  </property>
  <property fmtid="{D5CDD505-2E9C-101B-9397-08002B2CF9AE}" pid="124" name="FSC#FSCFOLIO@1.1001:docpropproject">
    <vt:lpwstr/>
  </property>
  <property fmtid="{D5CDD505-2E9C-101B-9397-08002B2CF9AE}" pid="125" name="MSIP_Label_aa112399-b73b-40c1-8af2-919b124b9d91_Enabled">
    <vt:lpwstr>true</vt:lpwstr>
  </property>
  <property fmtid="{D5CDD505-2E9C-101B-9397-08002B2CF9AE}" pid="126" name="MSIP_Label_aa112399-b73b-40c1-8af2-919b124b9d91_SetDate">
    <vt:lpwstr>2024-07-10T07:11:08Z</vt:lpwstr>
  </property>
  <property fmtid="{D5CDD505-2E9C-101B-9397-08002B2CF9AE}" pid="127" name="MSIP_Label_aa112399-b73b-40c1-8af2-919b124b9d91_Method">
    <vt:lpwstr>Privileged</vt:lpwstr>
  </property>
  <property fmtid="{D5CDD505-2E9C-101B-9397-08002B2CF9AE}" pid="128" name="MSIP_Label_aa112399-b73b-40c1-8af2-919b124b9d91_Name">
    <vt:lpwstr>L2</vt:lpwstr>
  </property>
  <property fmtid="{D5CDD505-2E9C-101B-9397-08002B2CF9AE}" pid="129" name="MSIP_Label_aa112399-b73b-40c1-8af2-919b124b9d91_SiteId">
    <vt:lpwstr>6ae27add-8276-4a38-88c1-3a9c1f973767</vt:lpwstr>
  </property>
  <property fmtid="{D5CDD505-2E9C-101B-9397-08002B2CF9AE}" pid="130" name="MSIP_Label_aa112399-b73b-40c1-8af2-919b124b9d91_ActionId">
    <vt:lpwstr>79988316-37e5-4e1f-9482-e36641a33adf</vt:lpwstr>
  </property>
  <property fmtid="{D5CDD505-2E9C-101B-9397-08002B2CF9AE}" pid="131" name="MSIP_Label_aa112399-b73b-40c1-8af2-919b124b9d91_ContentBits">
    <vt:lpwstr>0</vt:lpwstr>
  </property>
  <property fmtid="{D5CDD505-2E9C-101B-9397-08002B2CF9AE}" pid="132" name="ContentTypeId">
    <vt:lpwstr>0x0101002F9FFC2F4692C040A9D99914B314900F00242779CB3C7E2A409FF6832E71E7837E</vt:lpwstr>
  </property>
</Properties>
</file>