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80776932\AppData\Local\rubicon\Acta Nova Client\Data\178830083\"/>
    </mc:Choice>
  </mc:AlternateContent>
  <xr:revisionPtr revIDLastSave="0" documentId="13_ncr:1_{80826E85-5078-49B3-B651-DE240C2963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 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3" i="1" l="1"/>
  <c r="Z12" i="1"/>
  <c r="Z41" i="1"/>
  <c r="Z30" i="1"/>
  <c r="Z19" i="1"/>
  <c r="Z5" i="1"/>
  <c r="X41" i="1"/>
  <c r="Y41" i="1"/>
  <c r="Y30" i="1"/>
  <c r="Y19" i="1"/>
  <c r="Y12" i="1"/>
  <c r="Y5" i="1"/>
  <c r="X30" i="1"/>
  <c r="X19" i="1"/>
  <c r="X12" i="1"/>
  <c r="X5" i="1"/>
  <c r="Z59" i="1" l="1"/>
  <c r="Y59" i="1"/>
  <c r="X59" i="1"/>
  <c r="W41" i="1"/>
  <c r="W30" i="1" l="1"/>
  <c r="W19" i="1"/>
  <c r="W12" i="1"/>
  <c r="W5" i="1"/>
  <c r="W59" i="1" l="1"/>
  <c r="U5" i="1"/>
  <c r="V41" i="1"/>
  <c r="V30" i="1"/>
  <c r="V19" i="1"/>
  <c r="V12" i="1"/>
  <c r="V5" i="1"/>
  <c r="U12" i="1"/>
  <c r="U41" i="1"/>
  <c r="U30" i="1"/>
  <c r="U19" i="1"/>
  <c r="T30" i="1"/>
  <c r="T12" i="1"/>
  <c r="T59" i="1"/>
  <c r="S12" i="1"/>
  <c r="S59" i="1" s="1"/>
  <c r="B30" i="1"/>
  <c r="C30" i="1"/>
  <c r="D30" i="1"/>
  <c r="E30" i="1"/>
  <c r="F30" i="1"/>
  <c r="G30" i="1"/>
  <c r="H30" i="1"/>
  <c r="L30" i="1"/>
  <c r="N30" i="1"/>
  <c r="M19" i="1"/>
  <c r="L19" i="1"/>
  <c r="K19" i="1"/>
  <c r="M12" i="1"/>
  <c r="L12" i="1"/>
  <c r="K12" i="1"/>
  <c r="M5" i="1"/>
  <c r="L5" i="1"/>
  <c r="K5" i="1"/>
  <c r="U59" i="1" l="1"/>
  <c r="V59" i="1"/>
</calcChain>
</file>

<file path=xl/sharedStrings.xml><?xml version="1.0" encoding="utf-8"?>
<sst xmlns="http://schemas.openxmlformats.org/spreadsheetml/2006/main" count="266" uniqueCount="85">
  <si>
    <t>Sektoren / Produkt-Markt-Bereich</t>
  </si>
  <si>
    <t>Rechnung 2008</t>
  </si>
  <si>
    <t>Fr.</t>
  </si>
  <si>
    <t>Quelle: BLW</t>
  </si>
  <si>
    <t>Milchproduktion</t>
  </si>
  <si>
    <t xml:space="preserve">Milch und Butter </t>
  </si>
  <si>
    <t>Tierproduktion</t>
  </si>
  <si>
    <t>Fleisch</t>
  </si>
  <si>
    <t>Eier</t>
  </si>
  <si>
    <t>Fische</t>
  </si>
  <si>
    <t>Honig</t>
  </si>
  <si>
    <t>Pflanzenbau</t>
  </si>
  <si>
    <t>Obst</t>
  </si>
  <si>
    <t>Getreide</t>
  </si>
  <si>
    <t>Kartoffeln</t>
  </si>
  <si>
    <t>Ölsaaten</t>
  </si>
  <si>
    <t>Zierpflanzen</t>
  </si>
  <si>
    <t>Gemeinsame Massnahmen</t>
  </si>
  <si>
    <t>Kleinprojekte und Sponsoring</t>
  </si>
  <si>
    <t>National</t>
  </si>
  <si>
    <t>Total</t>
  </si>
  <si>
    <t>Rechnung 2005</t>
  </si>
  <si>
    <t>Rechnung 2006</t>
  </si>
  <si>
    <t>Rechnung 2007</t>
  </si>
  <si>
    <t>Saatgut</t>
  </si>
  <si>
    <t>Käse Ausland</t>
  </si>
  <si>
    <t>Käse Inland</t>
  </si>
  <si>
    <t>Rechnung 2004</t>
  </si>
  <si>
    <t>Rechnung 2003</t>
  </si>
  <si>
    <t>Rechnung 2002</t>
  </si>
  <si>
    <t>--</t>
  </si>
  <si>
    <t>Rechnung 2001</t>
  </si>
  <si>
    <t>Rechnung 2000</t>
  </si>
  <si>
    <t>Rechnung 1999</t>
  </si>
  <si>
    <t>1 Definitiver Rechnungsabschluss fallweise noch offen</t>
  </si>
  <si>
    <t>Rechnung 2010</t>
  </si>
  <si>
    <t>Rechnung 2011</t>
  </si>
  <si>
    <t>Rechnung 2012</t>
  </si>
  <si>
    <t>Lebende Tiere (Rinder, Pferde, Ziegen)</t>
  </si>
  <si>
    <t>Agrotourismus</t>
  </si>
  <si>
    <t>2 Zusatzbetrag für Export Käse aufgrund der Frankenstärke</t>
  </si>
  <si>
    <t xml:space="preserve">Käse Inland / Ausland </t>
  </si>
  <si>
    <t>Gemüse</t>
  </si>
  <si>
    <t>4 Bis 2003 aus Rebbaufonds</t>
  </si>
  <si>
    <t>3 Bis 2007 unter Gemüse aufgeführt</t>
  </si>
  <si>
    <t>Ausgaben Qualitäts- und Absatzförderung</t>
  </si>
  <si>
    <t>Rechnung 2013</t>
  </si>
  <si>
    <t>Übergreifende Massnahmen (Bio, IP, AOP/IGP)</t>
  </si>
  <si>
    <t>Überregionale Projekte</t>
  </si>
  <si>
    <t>Käse</t>
  </si>
  <si>
    <t>Bioprodukte</t>
  </si>
  <si>
    <t>Rindergenetik</t>
  </si>
  <si>
    <t xml:space="preserve">7 Bis 2013 als Pilotprojekte </t>
  </si>
  <si>
    <t>4 080 000</t>
  </si>
  <si>
    <t xml:space="preserve">                                    -  </t>
  </si>
  <si>
    <r>
      <t>Rechnung 2009</t>
    </r>
    <r>
      <rPr>
        <b/>
        <vertAlign val="superscript"/>
        <sz val="9"/>
        <rFont val="Calibri"/>
        <family val="2"/>
        <scheme val="minor"/>
      </rPr>
      <t xml:space="preserve"> </t>
    </r>
  </si>
  <si>
    <r>
      <t xml:space="preserve">Zusatzbetrag für Export Käse </t>
    </r>
    <r>
      <rPr>
        <vertAlign val="superscript"/>
        <sz val="9"/>
        <rFont val="Calibri"/>
        <family val="2"/>
        <scheme val="minor"/>
      </rPr>
      <t>2</t>
    </r>
  </si>
  <si>
    <r>
      <t xml:space="preserve">Pilze </t>
    </r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</t>
    </r>
  </si>
  <si>
    <r>
      <t xml:space="preserve">Wein </t>
    </r>
    <r>
      <rPr>
        <vertAlign val="superscript"/>
        <sz val="9"/>
        <rFont val="Calibri"/>
        <family val="2"/>
        <scheme val="minor"/>
      </rPr>
      <t xml:space="preserve">4 </t>
    </r>
  </si>
  <si>
    <r>
      <t>Exportinitiativen</t>
    </r>
    <r>
      <rPr>
        <b/>
        <vertAlign val="superscript"/>
        <sz val="9"/>
        <rFont val="Calibri"/>
        <family val="2"/>
        <scheme val="minor"/>
      </rPr>
      <t>7</t>
    </r>
  </si>
  <si>
    <r>
      <t xml:space="preserve">Regional </t>
    </r>
    <r>
      <rPr>
        <b/>
        <vertAlign val="superscript"/>
        <sz val="9"/>
        <rFont val="Calibri"/>
        <family val="2"/>
        <scheme val="minor"/>
      </rPr>
      <t xml:space="preserve"> </t>
    </r>
  </si>
  <si>
    <t>Andere Bereiche</t>
  </si>
  <si>
    <t>Berg- und Alplogo</t>
  </si>
  <si>
    <t>Rechnung 2014</t>
  </si>
  <si>
    <t>5 Bis 2003 unter Gemeinsame Massnahmen aufgeführt</t>
  </si>
  <si>
    <t>6 Ab 2014 gemäss Artikel 12 Landwirtschaftliche Absatzförderungsverordnung LAfV</t>
  </si>
  <si>
    <r>
      <t xml:space="preserve">Öffentlichkeitsarbeit </t>
    </r>
    <r>
      <rPr>
        <vertAlign val="superscript"/>
        <sz val="9"/>
        <rFont val="Calibri"/>
        <family val="2"/>
        <scheme val="minor"/>
      </rPr>
      <t>5</t>
    </r>
  </si>
  <si>
    <r>
      <t xml:space="preserve">Pilotprojekte Ausland </t>
    </r>
    <r>
      <rPr>
        <vertAlign val="superscript"/>
        <sz val="9"/>
        <rFont val="Calibri"/>
        <family val="2"/>
        <scheme val="minor"/>
      </rPr>
      <t>6</t>
    </r>
  </si>
  <si>
    <t>Rechnung 2016</t>
  </si>
  <si>
    <t>Rechnung 2015</t>
  </si>
  <si>
    <t>Rechnung 2017</t>
  </si>
  <si>
    <t>-</t>
  </si>
  <si>
    <t>Ergänzende Projekte</t>
  </si>
  <si>
    <t>Exportinspektionen und Rechtshilfe</t>
  </si>
  <si>
    <t>Rechnung 2018</t>
  </si>
  <si>
    <t>Rechnung 2019</t>
  </si>
  <si>
    <t>Plattform Agrarexport</t>
  </si>
  <si>
    <t>Marketing Grundrauschen China</t>
  </si>
  <si>
    <t>Rechnung 2020</t>
  </si>
  <si>
    <t>Wein</t>
  </si>
  <si>
    <t>Rechnung 2021</t>
  </si>
  <si>
    <t>Bio Suisse</t>
  </si>
  <si>
    <t>Förderung von Qualität und Nachhaltigkeit</t>
  </si>
  <si>
    <r>
      <t>Rechnung 2023</t>
    </r>
    <r>
      <rPr>
        <b/>
        <vertAlign val="superscript"/>
        <sz val="9"/>
        <rFont val="Calibri"/>
        <family val="2"/>
        <scheme val="minor"/>
      </rPr>
      <t>1</t>
    </r>
  </si>
  <si>
    <t>Rechnung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</si>
</sst>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#\ ###\ ##0"/>
    <numFmt numFmtId="166" formatCode="_ * #,##0_ ;_ * \-#,##0_ ;_ * &quot;-&quot;??_ ;_ @_ "/>
  </numFmts>
  <fonts count="22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3F3F3F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5" borderId="6" applyNumberFormat="0" applyAlignment="0" applyProtection="0"/>
    <xf numFmtId="0" fontId="16" fillId="6" borderId="0" applyNumberFormat="0" applyBorder="0" applyAlignment="0" applyProtection="0"/>
    <xf numFmtId="0" fontId="4" fillId="7" borderId="0" applyNumberFormat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7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8" borderId="0" applyNumberFormat="0" applyBorder="0" applyAlignment="0" applyProtection="0"/>
    <xf numFmtId="0" fontId="17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Border="1" applyAlignment="1">
      <alignment vertical="center"/>
    </xf>
    <xf numFmtId="0" fontId="6" fillId="0" borderId="0" xfId="0" applyFont="1" applyBorder="1"/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/>
    <xf numFmtId="164" fontId="5" fillId="0" borderId="0" xfId="0" applyNumberFormat="1" applyFont="1" applyFill="1" applyBorder="1" applyAlignment="1">
      <alignment horizontal="right"/>
    </xf>
    <xf numFmtId="0" fontId="7" fillId="0" borderId="0" xfId="0" applyFont="1"/>
    <xf numFmtId="0" fontId="11" fillId="0" borderId="0" xfId="0" applyFont="1"/>
    <xf numFmtId="0" fontId="11" fillId="0" borderId="3" xfId="0" applyFont="1" applyBorder="1"/>
    <xf numFmtId="0" fontId="8" fillId="2" borderId="3" xfId="0" applyFont="1" applyFill="1" applyBorder="1"/>
    <xf numFmtId="0" fontId="12" fillId="0" borderId="3" xfId="0" applyFont="1" applyBorder="1"/>
    <xf numFmtId="165" fontId="12" fillId="0" borderId="3" xfId="0" applyNumberFormat="1" applyFont="1" applyFill="1" applyBorder="1" applyAlignment="1">
      <alignment horizontal="right"/>
    </xf>
    <xf numFmtId="165" fontId="12" fillId="0" borderId="3" xfId="0" quotePrefix="1" applyNumberFormat="1" applyFont="1" applyFill="1" applyBorder="1" applyAlignment="1">
      <alignment horizontal="right"/>
    </xf>
    <xf numFmtId="0" fontId="12" fillId="0" borderId="3" xfId="0" applyFont="1" applyBorder="1" applyAlignment="1">
      <alignment wrapText="1"/>
    </xf>
    <xf numFmtId="0" fontId="12" fillId="0" borderId="3" xfId="11" applyFont="1" applyFill="1" applyBorder="1"/>
    <xf numFmtId="0" fontId="14" fillId="0" borderId="3" xfId="11" applyFont="1" applyFill="1" applyBorder="1"/>
    <xf numFmtId="0" fontId="14" fillId="0" borderId="0" xfId="0" applyFont="1"/>
    <xf numFmtId="0" fontId="14" fillId="0" borderId="0" xfId="0" applyFont="1" applyFill="1" applyBorder="1"/>
    <xf numFmtId="0" fontId="14" fillId="0" borderId="0" xfId="0" applyFont="1" applyAlignment="1">
      <alignment horizontal="left" vertical="top"/>
    </xf>
    <xf numFmtId="0" fontId="8" fillId="3" borderId="4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8" fillId="3" borderId="3" xfId="0" applyFont="1" applyFill="1" applyBorder="1"/>
    <xf numFmtId="165" fontId="8" fillId="3" borderId="3" xfId="0" applyNumberFormat="1" applyFont="1" applyFill="1" applyBorder="1" applyAlignment="1">
      <alignment horizontal="right"/>
    </xf>
    <xf numFmtId="0" fontId="12" fillId="4" borderId="3" xfId="0" applyFont="1" applyFill="1" applyBorder="1"/>
    <xf numFmtId="165" fontId="12" fillId="4" borderId="3" xfId="0" applyNumberFormat="1" applyFont="1" applyFill="1" applyBorder="1" applyAlignment="1">
      <alignment horizontal="right"/>
    </xf>
    <xf numFmtId="165" fontId="12" fillId="4" borderId="3" xfId="0" quotePrefix="1" applyNumberFormat="1" applyFont="1" applyFill="1" applyBorder="1" applyAlignment="1">
      <alignment horizontal="right"/>
    </xf>
    <xf numFmtId="0" fontId="12" fillId="4" borderId="3" xfId="0" applyFont="1" applyFill="1" applyBorder="1" applyAlignment="1">
      <alignment wrapText="1"/>
    </xf>
    <xf numFmtId="0" fontId="12" fillId="4" borderId="3" xfId="11" applyFont="1" applyFill="1" applyBorder="1"/>
    <xf numFmtId="0" fontId="8" fillId="4" borderId="3" xfId="0" applyFont="1" applyFill="1" applyBorder="1"/>
    <xf numFmtId="0" fontId="7" fillId="0" borderId="0" xfId="0" applyFont="1" applyFill="1"/>
    <xf numFmtId="0" fontId="12" fillId="0" borderId="3" xfId="0" applyFont="1" applyFill="1" applyBorder="1" applyAlignment="1">
      <alignment wrapText="1"/>
    </xf>
    <xf numFmtId="0" fontId="12" fillId="0" borderId="3" xfId="0" applyFont="1" applyFill="1" applyBorder="1"/>
    <xf numFmtId="165" fontId="12" fillId="0" borderId="3" xfId="0" applyNumberFormat="1" applyFont="1" applyFill="1" applyBorder="1" applyAlignment="1">
      <alignment horizontal="right"/>
    </xf>
    <xf numFmtId="165" fontId="12" fillId="0" borderId="3" xfId="0" quotePrefix="1" applyNumberFormat="1" applyFont="1" applyFill="1" applyBorder="1" applyAlignment="1">
      <alignment horizontal="right"/>
    </xf>
    <xf numFmtId="165" fontId="8" fillId="3" borderId="3" xfId="0" applyNumberFormat="1" applyFont="1" applyFill="1" applyBorder="1" applyAlignment="1">
      <alignment horizontal="right"/>
    </xf>
    <xf numFmtId="165" fontId="12" fillId="4" borderId="3" xfId="0" applyNumberFormat="1" applyFont="1" applyFill="1" applyBorder="1" applyAlignment="1">
      <alignment horizontal="right"/>
    </xf>
    <xf numFmtId="165" fontId="12" fillId="4" borderId="3" xfId="0" quotePrefix="1" applyNumberFormat="1" applyFont="1" applyFill="1" applyBorder="1" applyAlignment="1">
      <alignment horizontal="right"/>
    </xf>
    <xf numFmtId="166" fontId="12" fillId="0" borderId="3" xfId="26" applyNumberFormat="1" applyFont="1" applyFill="1" applyBorder="1" applyAlignment="1">
      <alignment horizontal="right"/>
    </xf>
    <xf numFmtId="166" fontId="12" fillId="4" borderId="3" xfId="26" quotePrefix="1" applyNumberFormat="1" applyFont="1" applyFill="1" applyBorder="1" applyAlignment="1">
      <alignment horizontal="right"/>
    </xf>
    <xf numFmtId="166" fontId="12" fillId="0" borderId="3" xfId="26" quotePrefix="1" applyNumberFormat="1" applyFont="1" applyFill="1" applyBorder="1" applyAlignment="1">
      <alignment horizontal="right"/>
    </xf>
    <xf numFmtId="166" fontId="7" fillId="0" borderId="0" xfId="26" applyNumberFormat="1" applyFont="1"/>
    <xf numFmtId="166" fontId="12" fillId="4" borderId="3" xfId="26" applyNumberFormat="1" applyFont="1" applyFill="1" applyBorder="1" applyAlignment="1">
      <alignment horizontal="right"/>
    </xf>
    <xf numFmtId="165" fontId="12" fillId="4" borderId="3" xfId="26" quotePrefix="1" applyNumberFormat="1" applyFont="1" applyFill="1" applyBorder="1" applyAlignment="1">
      <alignment horizontal="right"/>
    </xf>
    <xf numFmtId="165" fontId="20" fillId="0" borderId="3" xfId="0" applyNumberFormat="1" applyFont="1" applyFill="1" applyBorder="1" applyAlignment="1">
      <alignment horizontal="right"/>
    </xf>
    <xf numFmtId="166" fontId="20" fillId="0" borderId="3" xfId="26" quotePrefix="1" applyNumberFormat="1" applyFont="1" applyFill="1" applyBorder="1" applyAlignment="1">
      <alignment horizontal="right"/>
    </xf>
    <xf numFmtId="165" fontId="21" fillId="3" borderId="3" xfId="0" applyNumberFormat="1" applyFont="1" applyFill="1" applyBorder="1" applyAlignment="1">
      <alignment horizontal="right"/>
    </xf>
    <xf numFmtId="165" fontId="20" fillId="0" borderId="3" xfId="0" quotePrefix="1" applyNumberFormat="1" applyFont="1" applyFill="1" applyBorder="1" applyAlignment="1">
      <alignment horizontal="right"/>
    </xf>
    <xf numFmtId="165" fontId="7" fillId="0" borderId="0" xfId="0" applyNumberFormat="1" applyFont="1"/>
    <xf numFmtId="0" fontId="8" fillId="3" borderId="1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vertical="top"/>
    </xf>
  </cellXfs>
  <cellStyles count="74">
    <cellStyle name="20 % - Akzent3 2" xfId="17" xr:uid="{00000000-0005-0000-0000-000000000000}"/>
    <cellStyle name="Akzent3 2" xfId="16" xr:uid="{00000000-0005-0000-0000-000001000000}"/>
    <cellStyle name="Ausgabe 2" xfId="15" xr:uid="{00000000-0005-0000-0000-000002000000}"/>
    <cellStyle name="Komma 10" xfId="48" xr:uid="{00000000-0005-0000-0000-000003000000}"/>
    <cellStyle name="Komma 10 2" xfId="73" xr:uid="{00000000-0005-0000-0000-000004000000}"/>
    <cellStyle name="Komma 2" xfId="3" xr:uid="{00000000-0005-0000-0000-000005000000}"/>
    <cellStyle name="Komma 2 2" xfId="4" xr:uid="{00000000-0005-0000-0000-000006000000}"/>
    <cellStyle name="Komma 2 2 2" xfId="22" xr:uid="{00000000-0005-0000-0000-000007000000}"/>
    <cellStyle name="Komma 2 2 2 2" xfId="60" xr:uid="{00000000-0005-0000-0000-000008000000}"/>
    <cellStyle name="Komma 2 2 3" xfId="50" xr:uid="{00000000-0005-0000-0000-000009000000}"/>
    <cellStyle name="Komma 2 2 4" xfId="31" xr:uid="{00000000-0005-0000-0000-00000A000000}"/>
    <cellStyle name="Komma 2 3" xfId="21" xr:uid="{00000000-0005-0000-0000-00000B000000}"/>
    <cellStyle name="Komma 2 3 2" xfId="67" xr:uid="{00000000-0005-0000-0000-00000C000000}"/>
    <cellStyle name="Komma 2 3 3" xfId="57" xr:uid="{00000000-0005-0000-0000-00000D000000}"/>
    <cellStyle name="Komma 2 3 4" xfId="45" xr:uid="{00000000-0005-0000-0000-00000E000000}"/>
    <cellStyle name="Komma 2 4" xfId="47" xr:uid="{00000000-0005-0000-0000-00000F000000}"/>
    <cellStyle name="Komma 2 4 2" xfId="69" xr:uid="{00000000-0005-0000-0000-000010000000}"/>
    <cellStyle name="Komma 2 5" xfId="59" xr:uid="{00000000-0005-0000-0000-000011000000}"/>
    <cellStyle name="Komma 2 6" xfId="72" xr:uid="{00000000-0005-0000-0000-000012000000}"/>
    <cellStyle name="Komma 2 7" xfId="49" xr:uid="{00000000-0005-0000-0000-000013000000}"/>
    <cellStyle name="Komma 2 8" xfId="30" xr:uid="{00000000-0005-0000-0000-000014000000}"/>
    <cellStyle name="Komma 3" xfId="5" xr:uid="{00000000-0005-0000-0000-000015000000}"/>
    <cellStyle name="Komma 3 2" xfId="23" xr:uid="{00000000-0005-0000-0000-000016000000}"/>
    <cellStyle name="Komma 3 2 2" xfId="61" xr:uid="{00000000-0005-0000-0000-000017000000}"/>
    <cellStyle name="Komma 3 3" xfId="51" xr:uid="{00000000-0005-0000-0000-000018000000}"/>
    <cellStyle name="Komma 3 4" xfId="32" xr:uid="{00000000-0005-0000-0000-000019000000}"/>
    <cellStyle name="Komma 4" xfId="6" xr:uid="{00000000-0005-0000-0000-00001A000000}"/>
    <cellStyle name="Komma 4 2" xfId="24" xr:uid="{00000000-0005-0000-0000-00001B000000}"/>
    <cellStyle name="Komma 4 2 2" xfId="62" xr:uid="{00000000-0005-0000-0000-00001C000000}"/>
    <cellStyle name="Komma 4 3" xfId="52" xr:uid="{00000000-0005-0000-0000-00001D000000}"/>
    <cellStyle name="Komma 4 4" xfId="33" xr:uid="{00000000-0005-0000-0000-00001E000000}"/>
    <cellStyle name="Komma 5" xfId="7" xr:uid="{00000000-0005-0000-0000-00001F000000}"/>
    <cellStyle name="Komma 5 2" xfId="25" xr:uid="{00000000-0005-0000-0000-000020000000}"/>
    <cellStyle name="Komma 5 2 2" xfId="63" xr:uid="{00000000-0005-0000-0000-000021000000}"/>
    <cellStyle name="Komma 5 3" xfId="53" xr:uid="{00000000-0005-0000-0000-000022000000}"/>
    <cellStyle name="Komma 5 4" xfId="34" xr:uid="{00000000-0005-0000-0000-000023000000}"/>
    <cellStyle name="Komma 6" xfId="2" xr:uid="{00000000-0005-0000-0000-000024000000}"/>
    <cellStyle name="Komma 6 2" xfId="20" xr:uid="{00000000-0005-0000-0000-000025000000}"/>
    <cellStyle name="Komma 6 2 2" xfId="66" xr:uid="{00000000-0005-0000-0000-000026000000}"/>
    <cellStyle name="Komma 6 3" xfId="56" xr:uid="{00000000-0005-0000-0000-000027000000}"/>
    <cellStyle name="Komma 6 4" xfId="41" xr:uid="{00000000-0005-0000-0000-000028000000}"/>
    <cellStyle name="Komma 7" xfId="18" xr:uid="{00000000-0005-0000-0000-000029000000}"/>
    <cellStyle name="Komma 7 2" xfId="27" xr:uid="{00000000-0005-0000-0000-00002A000000}"/>
    <cellStyle name="Komma 7 2 2" xfId="68" xr:uid="{00000000-0005-0000-0000-00002B000000}"/>
    <cellStyle name="Komma 7 3" xfId="46" xr:uid="{00000000-0005-0000-0000-00002C000000}"/>
    <cellStyle name="Komma 8" xfId="26" xr:uid="{00000000-0005-0000-0000-00002D000000}"/>
    <cellStyle name="Komma 8 2" xfId="58" xr:uid="{00000000-0005-0000-0000-00002E000000}"/>
    <cellStyle name="Komma 9" xfId="70" xr:uid="{00000000-0005-0000-0000-00002F000000}"/>
    <cellStyle name="Normale 2" xfId="29" xr:uid="{00000000-0005-0000-0000-000030000000}"/>
    <cellStyle name="Prozent 2" xfId="8" xr:uid="{00000000-0005-0000-0000-000031000000}"/>
    <cellStyle name="Prozent 2 2" xfId="13" xr:uid="{00000000-0005-0000-0000-000032000000}"/>
    <cellStyle name="Prozent 2 3" xfId="35" xr:uid="{00000000-0005-0000-0000-000033000000}"/>
    <cellStyle name="Prozent 3" xfId="14" xr:uid="{00000000-0005-0000-0000-000034000000}"/>
    <cellStyle name="Prozent 3 2" xfId="42" xr:uid="{00000000-0005-0000-0000-000035000000}"/>
    <cellStyle name="Schlecht 2" xfId="43" xr:uid="{00000000-0005-0000-0000-000036000000}"/>
    <cellStyle name="Standard" xfId="0" builtinId="0"/>
    <cellStyle name="Standard 2" xfId="9" xr:uid="{00000000-0005-0000-0000-000038000000}"/>
    <cellStyle name="Standard 2 2" xfId="10" xr:uid="{00000000-0005-0000-0000-000039000000}"/>
    <cellStyle name="Standard 2 2 2" xfId="37" xr:uid="{00000000-0005-0000-0000-00003A000000}"/>
    <cellStyle name="Standard 2 3" xfId="11" xr:uid="{00000000-0005-0000-0000-00003B000000}"/>
    <cellStyle name="Standard 2 3 2" xfId="64" xr:uid="{00000000-0005-0000-0000-00003C000000}"/>
    <cellStyle name="Standard 2 3 3" xfId="54" xr:uid="{00000000-0005-0000-0000-00003D000000}"/>
    <cellStyle name="Standard 2 3 4" xfId="38" xr:uid="{00000000-0005-0000-0000-00003E000000}"/>
    <cellStyle name="Standard 2 4" xfId="44" xr:uid="{00000000-0005-0000-0000-00003F000000}"/>
    <cellStyle name="Standard 2 5" xfId="71" xr:uid="{00000000-0005-0000-0000-000040000000}"/>
    <cellStyle name="Standard 2 6" xfId="36" xr:uid="{00000000-0005-0000-0000-000041000000}"/>
    <cellStyle name="Standard 3" xfId="12" xr:uid="{00000000-0005-0000-0000-000042000000}"/>
    <cellStyle name="Standard 3 2" xfId="65" xr:uid="{00000000-0005-0000-0000-000043000000}"/>
    <cellStyle name="Standard 3 3" xfId="55" xr:uid="{00000000-0005-0000-0000-000044000000}"/>
    <cellStyle name="Standard 3 4" xfId="39" xr:uid="{00000000-0005-0000-0000-000045000000}"/>
    <cellStyle name="Standard 4" xfId="1" xr:uid="{00000000-0005-0000-0000-000046000000}"/>
    <cellStyle name="Standard 4 2" xfId="19" xr:uid="{00000000-0005-0000-0000-000047000000}"/>
    <cellStyle name="Standard 4 2 2" xfId="28" xr:uid="{00000000-0005-0000-0000-000048000000}"/>
    <cellStyle name="Standard 4 3" xfId="40" xr:uid="{00000000-0005-0000-0000-000049000000}"/>
  </cellStyles>
  <dxfs count="0"/>
  <tableStyles count="0" defaultTableStyle="TableStyleMedium9" defaultPivotStyle="PivotStyleLight16"/>
  <colors>
    <mruColors>
      <color rgb="FFD6D3E1"/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C70"/>
  <sheetViews>
    <sheetView showGridLines="0" tabSelected="1" topLeftCell="A40" zoomScaleNormal="100" zoomScaleSheetLayoutView="100" workbookViewId="0">
      <pane xSplit="1" topLeftCell="T1" activePane="topRight" state="frozen"/>
      <selection pane="topRight" activeCell="Z53" sqref="Z53"/>
    </sheetView>
  </sheetViews>
  <sheetFormatPr baseColWidth="10" defaultColWidth="10.7265625" defaultRowHeight="13" x14ac:dyDescent="0.3"/>
  <cols>
    <col min="1" max="1" width="45.7265625" style="6" customWidth="1"/>
    <col min="2" max="19" width="14.7265625" style="6" customWidth="1"/>
    <col min="20" max="20" width="16.7265625" style="6" customWidth="1"/>
    <col min="21" max="21" width="13.453125" style="6" customWidth="1"/>
    <col min="22" max="23" width="11.453125" style="6" bestFit="1" customWidth="1"/>
    <col min="24" max="24" width="10.7265625" style="6"/>
    <col min="25" max="26" width="11.90625" style="6" bestFit="1" customWidth="1"/>
    <col min="27" max="16384" width="10.7265625" style="6"/>
  </cols>
  <sheetData>
    <row r="1" spans="1:26" ht="20.25" customHeight="1" x14ac:dyDescent="0.3">
      <c r="A1" s="1" t="s">
        <v>45</v>
      </c>
      <c r="B1" s="2"/>
      <c r="C1" s="3"/>
      <c r="D1" s="4"/>
      <c r="E1" s="5"/>
    </row>
    <row r="2" spans="1:26" ht="12" customHeight="1" x14ac:dyDescent="0.3">
      <c r="A2" s="48" t="s">
        <v>0</v>
      </c>
      <c r="B2" s="19" t="s">
        <v>33</v>
      </c>
      <c r="C2" s="19" t="s">
        <v>32</v>
      </c>
      <c r="D2" s="19" t="s">
        <v>31</v>
      </c>
      <c r="E2" s="19" t="s">
        <v>29</v>
      </c>
      <c r="F2" s="19" t="s">
        <v>28</v>
      </c>
      <c r="G2" s="19" t="s">
        <v>27</v>
      </c>
      <c r="H2" s="19" t="s">
        <v>21</v>
      </c>
      <c r="I2" s="19" t="s">
        <v>22</v>
      </c>
      <c r="J2" s="19" t="s">
        <v>23</v>
      </c>
      <c r="K2" s="19" t="s">
        <v>1</v>
      </c>
      <c r="L2" s="19" t="s">
        <v>55</v>
      </c>
      <c r="M2" s="19" t="s">
        <v>35</v>
      </c>
      <c r="N2" s="19" t="s">
        <v>36</v>
      </c>
      <c r="O2" s="19" t="s">
        <v>37</v>
      </c>
      <c r="P2" s="19" t="s">
        <v>46</v>
      </c>
      <c r="Q2" s="19" t="s">
        <v>63</v>
      </c>
      <c r="R2" s="19" t="s">
        <v>69</v>
      </c>
      <c r="S2" s="19" t="s">
        <v>68</v>
      </c>
      <c r="T2" s="19" t="s">
        <v>70</v>
      </c>
      <c r="U2" s="19" t="s">
        <v>74</v>
      </c>
      <c r="V2" s="19" t="s">
        <v>75</v>
      </c>
      <c r="W2" s="19" t="s">
        <v>78</v>
      </c>
      <c r="X2" s="19" t="s">
        <v>80</v>
      </c>
      <c r="Y2" s="19" t="s">
        <v>84</v>
      </c>
      <c r="Z2" s="19" t="s">
        <v>83</v>
      </c>
    </row>
    <row r="3" spans="1:26" ht="12" customHeight="1" x14ac:dyDescent="0.3">
      <c r="A3" s="49"/>
      <c r="B3" s="20" t="s">
        <v>2</v>
      </c>
      <c r="C3" s="20" t="s">
        <v>2</v>
      </c>
      <c r="D3" s="20" t="s">
        <v>2</v>
      </c>
      <c r="E3" s="20" t="s">
        <v>2</v>
      </c>
      <c r="F3" s="20" t="s">
        <v>2</v>
      </c>
      <c r="G3" s="20" t="s">
        <v>2</v>
      </c>
      <c r="H3" s="20" t="s">
        <v>2</v>
      </c>
      <c r="I3" s="20" t="s">
        <v>2</v>
      </c>
      <c r="J3" s="20" t="s">
        <v>2</v>
      </c>
      <c r="K3" s="20" t="s">
        <v>2</v>
      </c>
      <c r="L3" s="20" t="s">
        <v>2</v>
      </c>
      <c r="M3" s="20" t="s">
        <v>2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  <c r="V3" s="20" t="s">
        <v>2</v>
      </c>
      <c r="W3" s="20" t="s">
        <v>2</v>
      </c>
      <c r="X3" s="20" t="s">
        <v>2</v>
      </c>
      <c r="Y3" s="20" t="s">
        <v>2</v>
      </c>
      <c r="Z3" s="20" t="s">
        <v>2</v>
      </c>
    </row>
    <row r="4" spans="1:26" ht="12" customHeight="1" x14ac:dyDescent="0.3">
      <c r="A4" s="7"/>
      <c r="B4" s="7"/>
      <c r="C4" s="7"/>
      <c r="D4" s="7"/>
      <c r="E4" s="7"/>
      <c r="F4" s="7"/>
      <c r="G4" s="7"/>
      <c r="H4" s="8"/>
      <c r="I4" s="8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6" ht="12" customHeight="1" x14ac:dyDescent="0.3">
      <c r="A5" s="21" t="s">
        <v>4</v>
      </c>
      <c r="B5" s="22">
        <v>37631656</v>
      </c>
      <c r="C5" s="22">
        <v>35788653</v>
      </c>
      <c r="D5" s="22">
        <v>40559278</v>
      </c>
      <c r="E5" s="22">
        <v>33682024</v>
      </c>
      <c r="F5" s="22">
        <v>41728561.200000003</v>
      </c>
      <c r="G5" s="22">
        <v>37027843</v>
      </c>
      <c r="H5" s="22">
        <v>26918950</v>
      </c>
      <c r="I5" s="22">
        <v>29450196</v>
      </c>
      <c r="J5" s="22">
        <v>29628840</v>
      </c>
      <c r="K5" s="22">
        <f t="shared" ref="K5:M5" si="0">SUM(K6:K9)</f>
        <v>28875919</v>
      </c>
      <c r="L5" s="22">
        <f t="shared" si="0"/>
        <v>28900000</v>
      </c>
      <c r="M5" s="22">
        <f t="shared" si="0"/>
        <v>30985596</v>
      </c>
      <c r="N5" s="22">
        <v>32339700</v>
      </c>
      <c r="O5" s="22">
        <v>33798997.269999996</v>
      </c>
      <c r="P5" s="22">
        <v>28250000</v>
      </c>
      <c r="Q5" s="22">
        <v>28400000</v>
      </c>
      <c r="R5" s="22">
        <v>29400000</v>
      </c>
      <c r="S5" s="22">
        <v>29750000</v>
      </c>
      <c r="T5" s="34">
        <v>30727922</v>
      </c>
      <c r="U5" s="34">
        <f t="shared" ref="U5:Z5" si="1">SUM(U6+U9)</f>
        <v>30000000</v>
      </c>
      <c r="V5" s="34">
        <f t="shared" si="1"/>
        <v>31753064</v>
      </c>
      <c r="W5" s="34">
        <f t="shared" si="1"/>
        <v>32274533.399999999</v>
      </c>
      <c r="X5" s="34">
        <f t="shared" si="1"/>
        <v>32719271.370000001</v>
      </c>
      <c r="Y5" s="34">
        <f t="shared" si="1"/>
        <v>31200000</v>
      </c>
      <c r="Z5" s="34">
        <f t="shared" si="1"/>
        <v>31200000</v>
      </c>
    </row>
    <row r="6" spans="1:26" ht="12" customHeight="1" x14ac:dyDescent="0.3">
      <c r="A6" s="10" t="s">
        <v>41</v>
      </c>
      <c r="B6" s="11"/>
      <c r="C6" s="11"/>
      <c r="D6" s="11"/>
      <c r="E6" s="11"/>
      <c r="F6" s="11"/>
      <c r="G6" s="11"/>
      <c r="H6" s="11">
        <v>20572000</v>
      </c>
      <c r="I6" s="11">
        <v>20350547</v>
      </c>
      <c r="J6" s="11">
        <v>22528040</v>
      </c>
      <c r="K6" s="11">
        <v>21000000</v>
      </c>
      <c r="L6" s="11">
        <v>21000000</v>
      </c>
      <c r="M6" s="11">
        <v>22822396</v>
      </c>
      <c r="N6" s="11">
        <v>23375000</v>
      </c>
      <c r="O6" s="11">
        <v>25635797.27</v>
      </c>
      <c r="P6" s="11">
        <v>21000000</v>
      </c>
      <c r="Q6" s="11">
        <v>21000000</v>
      </c>
      <c r="R6" s="11">
        <v>21400000</v>
      </c>
      <c r="S6" s="11">
        <v>20700000</v>
      </c>
      <c r="T6" s="32">
        <v>22677922</v>
      </c>
      <c r="U6" s="32">
        <v>21500000</v>
      </c>
      <c r="V6" s="32">
        <v>23353064</v>
      </c>
      <c r="W6" s="32">
        <v>23824533.399999999</v>
      </c>
      <c r="X6" s="32">
        <v>24519271.370000001</v>
      </c>
      <c r="Y6" s="32">
        <v>23000000</v>
      </c>
      <c r="Z6" s="32">
        <v>23000000</v>
      </c>
    </row>
    <row r="7" spans="1:26" ht="12" customHeight="1" x14ac:dyDescent="0.3">
      <c r="A7" s="23" t="s">
        <v>25</v>
      </c>
      <c r="B7" s="24">
        <v>29017880</v>
      </c>
      <c r="C7" s="24">
        <v>26975377</v>
      </c>
      <c r="D7" s="24">
        <v>26879401</v>
      </c>
      <c r="E7" s="24">
        <v>19825652</v>
      </c>
      <c r="F7" s="24">
        <v>30459240</v>
      </c>
      <c r="G7" s="24">
        <v>18195887</v>
      </c>
      <c r="H7" s="25" t="s">
        <v>30</v>
      </c>
      <c r="I7" s="25" t="s">
        <v>30</v>
      </c>
      <c r="J7" s="25" t="s">
        <v>30</v>
      </c>
      <c r="K7" s="25" t="s">
        <v>30</v>
      </c>
      <c r="L7" s="25" t="s">
        <v>30</v>
      </c>
      <c r="M7" s="25" t="s">
        <v>30</v>
      </c>
      <c r="N7" s="25" t="s">
        <v>30</v>
      </c>
      <c r="O7" s="25" t="s">
        <v>30</v>
      </c>
      <c r="P7" s="25" t="s">
        <v>30</v>
      </c>
      <c r="Q7" s="25" t="s">
        <v>30</v>
      </c>
      <c r="R7" s="25" t="s">
        <v>30</v>
      </c>
      <c r="S7" s="25" t="s">
        <v>30</v>
      </c>
      <c r="T7" s="38" t="s">
        <v>30</v>
      </c>
      <c r="U7" s="38" t="s">
        <v>30</v>
      </c>
      <c r="V7" s="38" t="s">
        <v>30</v>
      </c>
      <c r="W7" s="38" t="s">
        <v>30</v>
      </c>
      <c r="X7" s="38" t="s">
        <v>30</v>
      </c>
      <c r="Y7" s="38" t="s">
        <v>30</v>
      </c>
      <c r="Z7" s="38" t="s">
        <v>30</v>
      </c>
    </row>
    <row r="8" spans="1:26" ht="12" customHeight="1" x14ac:dyDescent="0.3">
      <c r="A8" s="10" t="s">
        <v>26</v>
      </c>
      <c r="B8" s="11">
        <v>2262776</v>
      </c>
      <c r="C8" s="11">
        <v>2462776</v>
      </c>
      <c r="D8" s="11">
        <v>4795792</v>
      </c>
      <c r="E8" s="11">
        <v>3705372</v>
      </c>
      <c r="F8" s="11">
        <v>1418321.2</v>
      </c>
      <c r="G8" s="11">
        <v>3241956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39" t="s">
        <v>30</v>
      </c>
      <c r="U8" s="39" t="s">
        <v>30</v>
      </c>
      <c r="V8" s="39" t="s">
        <v>30</v>
      </c>
      <c r="W8" s="39" t="s">
        <v>30</v>
      </c>
      <c r="X8" s="39" t="s">
        <v>30</v>
      </c>
      <c r="Y8" s="39" t="s">
        <v>30</v>
      </c>
      <c r="Z8" s="39" t="s">
        <v>30</v>
      </c>
    </row>
    <row r="9" spans="1:26" ht="12" customHeight="1" x14ac:dyDescent="0.3">
      <c r="A9" s="23" t="s">
        <v>5</v>
      </c>
      <c r="B9" s="24">
        <v>6351000</v>
      </c>
      <c r="C9" s="24">
        <v>6350500</v>
      </c>
      <c r="D9" s="24">
        <v>8884085</v>
      </c>
      <c r="E9" s="24">
        <v>10151000</v>
      </c>
      <c r="F9" s="24">
        <v>9851000</v>
      </c>
      <c r="G9" s="24">
        <v>15590000</v>
      </c>
      <c r="H9" s="24">
        <v>6346950</v>
      </c>
      <c r="I9" s="24">
        <v>9099649</v>
      </c>
      <c r="J9" s="24">
        <v>7100800</v>
      </c>
      <c r="K9" s="24">
        <v>7875919</v>
      </c>
      <c r="L9" s="24">
        <v>7900000</v>
      </c>
      <c r="M9" s="24">
        <v>8163200</v>
      </c>
      <c r="N9" s="25">
        <v>8163200</v>
      </c>
      <c r="O9" s="25">
        <v>8163200</v>
      </c>
      <c r="P9" s="25">
        <v>7250000</v>
      </c>
      <c r="Q9" s="25">
        <v>7400000</v>
      </c>
      <c r="R9" s="25">
        <v>8000000</v>
      </c>
      <c r="S9" s="25">
        <v>9050000</v>
      </c>
      <c r="T9" s="36">
        <v>8050000</v>
      </c>
      <c r="U9" s="36">
        <v>8500000</v>
      </c>
      <c r="V9" s="36">
        <v>8400000</v>
      </c>
      <c r="W9" s="36">
        <v>8450000</v>
      </c>
      <c r="X9" s="36">
        <v>8200000</v>
      </c>
      <c r="Y9" s="36">
        <v>8200000</v>
      </c>
      <c r="Z9" s="36">
        <v>8200000</v>
      </c>
    </row>
    <row r="10" spans="1:26" ht="12" customHeight="1" x14ac:dyDescent="0.3">
      <c r="A10" s="10" t="s">
        <v>56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>
        <v>801500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39" t="s">
        <v>30</v>
      </c>
      <c r="U10" s="39" t="s">
        <v>30</v>
      </c>
      <c r="V10" s="39" t="s">
        <v>30</v>
      </c>
      <c r="W10" s="39" t="s">
        <v>30</v>
      </c>
      <c r="X10" s="39" t="s">
        <v>30</v>
      </c>
      <c r="Y10" s="39" t="s">
        <v>30</v>
      </c>
      <c r="Z10" s="39" t="s">
        <v>30</v>
      </c>
    </row>
    <row r="11" spans="1:26" ht="12" customHeight="1" x14ac:dyDescent="0.3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T11" s="40"/>
    </row>
    <row r="12" spans="1:26" ht="12" customHeight="1" x14ac:dyDescent="0.3">
      <c r="A12" s="21" t="s">
        <v>6</v>
      </c>
      <c r="B12" s="22">
        <v>2741922</v>
      </c>
      <c r="C12" s="22">
        <v>2575391</v>
      </c>
      <c r="D12" s="22">
        <v>3087343</v>
      </c>
      <c r="E12" s="22">
        <v>2931245</v>
      </c>
      <c r="F12" s="22">
        <v>2890018.85</v>
      </c>
      <c r="G12" s="22">
        <v>4906124</v>
      </c>
      <c r="H12" s="22">
        <v>5262250</v>
      </c>
      <c r="I12" s="22">
        <v>4848986</v>
      </c>
      <c r="J12" s="22">
        <v>5037437</v>
      </c>
      <c r="K12" s="22">
        <f t="shared" ref="K12:M12" si="2">SUM(K13:K17)</f>
        <v>5337266</v>
      </c>
      <c r="L12" s="22">
        <f t="shared" si="2"/>
        <v>5243784.1900000004</v>
      </c>
      <c r="M12" s="22">
        <f t="shared" si="2"/>
        <v>6597000</v>
      </c>
      <c r="N12" s="22">
        <v>6475438.3799999999</v>
      </c>
      <c r="O12" s="22">
        <v>7853412.0499999998</v>
      </c>
      <c r="P12" s="22">
        <v>7933170.9399999995</v>
      </c>
      <c r="Q12" s="22">
        <v>7767029</v>
      </c>
      <c r="R12" s="22">
        <v>7219483</v>
      </c>
      <c r="S12" s="22">
        <f t="shared" ref="S12:X12" si="3">S13+S14+S16</f>
        <v>7286545</v>
      </c>
      <c r="T12" s="34">
        <f t="shared" si="3"/>
        <v>7183202</v>
      </c>
      <c r="U12" s="34">
        <f t="shared" si="3"/>
        <v>7254017</v>
      </c>
      <c r="V12" s="34">
        <f t="shared" si="3"/>
        <v>7297196</v>
      </c>
      <c r="W12" s="34">
        <f t="shared" si="3"/>
        <v>6864976</v>
      </c>
      <c r="X12" s="34">
        <f t="shared" si="3"/>
        <v>7121348.8399999999</v>
      </c>
      <c r="Y12" s="34">
        <f t="shared" ref="Y12:Z12" si="4">Y13+Y14+Y16</f>
        <v>7448396</v>
      </c>
      <c r="Z12" s="34">
        <f t="shared" si="4"/>
        <v>6889936.5</v>
      </c>
    </row>
    <row r="13" spans="1:26" ht="12" customHeight="1" x14ac:dyDescent="0.3">
      <c r="A13" s="10" t="s">
        <v>7</v>
      </c>
      <c r="B13" s="11">
        <v>1677722</v>
      </c>
      <c r="C13" s="11">
        <v>1523571</v>
      </c>
      <c r="D13" s="11">
        <v>2202343</v>
      </c>
      <c r="E13" s="11">
        <v>1796000</v>
      </c>
      <c r="F13" s="11">
        <v>1660050</v>
      </c>
      <c r="G13" s="11">
        <v>3540803</v>
      </c>
      <c r="H13" s="11">
        <v>3915000</v>
      </c>
      <c r="I13" s="11">
        <v>3814762</v>
      </c>
      <c r="J13" s="11">
        <v>3850000</v>
      </c>
      <c r="K13" s="11">
        <v>3699341</v>
      </c>
      <c r="L13" s="11">
        <v>3769611.95</v>
      </c>
      <c r="M13" s="11">
        <v>4806000</v>
      </c>
      <c r="N13" s="11">
        <v>4836400</v>
      </c>
      <c r="O13" s="11">
        <v>6000000</v>
      </c>
      <c r="P13" s="11">
        <v>6100000</v>
      </c>
      <c r="Q13" s="11">
        <v>6100000</v>
      </c>
      <c r="R13" s="11">
        <v>5268934</v>
      </c>
      <c r="S13" s="11">
        <v>5325000</v>
      </c>
      <c r="T13" s="32">
        <v>5335000</v>
      </c>
      <c r="U13" s="32">
        <v>5325000</v>
      </c>
      <c r="V13" s="32">
        <v>5750000</v>
      </c>
      <c r="W13" s="32">
        <v>5460000</v>
      </c>
      <c r="X13" s="32">
        <v>5525000</v>
      </c>
      <c r="Y13" s="32">
        <v>5750000</v>
      </c>
      <c r="Z13" s="32">
        <v>5200000</v>
      </c>
    </row>
    <row r="14" spans="1:26" ht="12" customHeight="1" x14ac:dyDescent="0.3">
      <c r="A14" s="23" t="s">
        <v>8</v>
      </c>
      <c r="B14" s="24">
        <v>600000</v>
      </c>
      <c r="C14" s="24">
        <v>720000</v>
      </c>
      <c r="D14" s="24">
        <v>650000</v>
      </c>
      <c r="E14" s="24">
        <v>626000</v>
      </c>
      <c r="F14" s="24">
        <v>618518.6</v>
      </c>
      <c r="G14" s="24">
        <v>690000</v>
      </c>
      <c r="H14" s="24">
        <v>703000</v>
      </c>
      <c r="I14" s="24">
        <v>593407</v>
      </c>
      <c r="J14" s="24">
        <v>629289</v>
      </c>
      <c r="K14" s="24">
        <v>970000</v>
      </c>
      <c r="L14" s="24">
        <v>928734.9</v>
      </c>
      <c r="M14" s="24">
        <v>1066000</v>
      </c>
      <c r="N14" s="24">
        <v>1115905</v>
      </c>
      <c r="O14" s="24">
        <v>1132300</v>
      </c>
      <c r="P14" s="24">
        <v>1100000</v>
      </c>
      <c r="Q14" s="24">
        <v>1085472</v>
      </c>
      <c r="R14" s="24">
        <v>1150000</v>
      </c>
      <c r="S14" s="24">
        <v>1200000</v>
      </c>
      <c r="T14" s="35">
        <v>1159977</v>
      </c>
      <c r="U14" s="35">
        <v>1200000</v>
      </c>
      <c r="V14" s="35">
        <v>1200000</v>
      </c>
      <c r="W14" s="35">
        <v>1074626</v>
      </c>
      <c r="X14" s="35">
        <v>1277429.71</v>
      </c>
      <c r="Y14" s="35">
        <v>1350000</v>
      </c>
      <c r="Z14" s="35">
        <v>1347442</v>
      </c>
    </row>
    <row r="15" spans="1:26" ht="12" customHeight="1" x14ac:dyDescent="0.3">
      <c r="A15" s="10" t="s">
        <v>9</v>
      </c>
      <c r="B15" s="11">
        <v>8250</v>
      </c>
      <c r="C15" s="11">
        <v>8250</v>
      </c>
      <c r="D15" s="11">
        <v>7000</v>
      </c>
      <c r="E15" s="11">
        <v>16500</v>
      </c>
      <c r="F15" s="12" t="s">
        <v>30</v>
      </c>
      <c r="G15" s="11">
        <v>10000</v>
      </c>
      <c r="H15" s="11">
        <v>12500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39">
        <v>0</v>
      </c>
      <c r="U15" s="39" t="s">
        <v>30</v>
      </c>
      <c r="V15" s="39" t="s">
        <v>30</v>
      </c>
      <c r="W15" s="39" t="s">
        <v>30</v>
      </c>
      <c r="X15" s="39" t="s">
        <v>30</v>
      </c>
      <c r="Y15" s="39" t="s">
        <v>30</v>
      </c>
      <c r="Z15" s="39" t="s">
        <v>30</v>
      </c>
    </row>
    <row r="16" spans="1:26" ht="12" customHeight="1" x14ac:dyDescent="0.3">
      <c r="A16" s="23" t="s">
        <v>38</v>
      </c>
      <c r="B16" s="24">
        <v>439250</v>
      </c>
      <c r="C16" s="24">
        <v>313550</v>
      </c>
      <c r="D16" s="24">
        <v>228000</v>
      </c>
      <c r="E16" s="24">
        <v>472745</v>
      </c>
      <c r="F16" s="24">
        <v>611450.25</v>
      </c>
      <c r="G16" s="24">
        <v>665321</v>
      </c>
      <c r="H16" s="24">
        <v>631750</v>
      </c>
      <c r="I16" s="24">
        <v>440817</v>
      </c>
      <c r="J16" s="24">
        <v>460750</v>
      </c>
      <c r="K16" s="24">
        <v>575775</v>
      </c>
      <c r="L16" s="24">
        <v>445437.34</v>
      </c>
      <c r="M16" s="24">
        <v>625000</v>
      </c>
      <c r="N16" s="24">
        <v>443898.63</v>
      </c>
      <c r="O16" s="24">
        <v>654202</v>
      </c>
      <c r="P16" s="24">
        <v>653170.93999999994</v>
      </c>
      <c r="Q16" s="24">
        <v>531557</v>
      </c>
      <c r="R16" s="24">
        <v>800549</v>
      </c>
      <c r="S16" s="24">
        <v>761545</v>
      </c>
      <c r="T16" s="35">
        <v>688225</v>
      </c>
      <c r="U16" s="35">
        <v>729017</v>
      </c>
      <c r="V16" s="35">
        <v>347196</v>
      </c>
      <c r="W16" s="35">
        <v>330350</v>
      </c>
      <c r="X16" s="35">
        <v>318919.13</v>
      </c>
      <c r="Y16" s="35">
        <v>348396</v>
      </c>
      <c r="Z16" s="35">
        <v>342494.5</v>
      </c>
    </row>
    <row r="17" spans="1:26" ht="12" customHeight="1" x14ac:dyDescent="0.3">
      <c r="A17" s="10" t="s">
        <v>10</v>
      </c>
      <c r="B17" s="11">
        <v>16700</v>
      </c>
      <c r="C17" s="11">
        <v>10020</v>
      </c>
      <c r="D17" s="12" t="s">
        <v>30</v>
      </c>
      <c r="E17" s="11">
        <v>20000</v>
      </c>
      <c r="F17" s="12" t="s">
        <v>30</v>
      </c>
      <c r="G17" s="12" t="s">
        <v>30</v>
      </c>
      <c r="H17" s="12" t="s">
        <v>30</v>
      </c>
      <c r="I17" s="12" t="s">
        <v>30</v>
      </c>
      <c r="J17" s="11">
        <v>97398</v>
      </c>
      <c r="K17" s="11">
        <v>92150</v>
      </c>
      <c r="L17" s="11">
        <v>100000</v>
      </c>
      <c r="M17" s="11">
        <v>100000</v>
      </c>
      <c r="N17" s="11">
        <v>79234.75</v>
      </c>
      <c r="O17" s="11">
        <v>76910.05</v>
      </c>
      <c r="P17" s="11">
        <v>80000</v>
      </c>
      <c r="Q17" s="11">
        <v>50000</v>
      </c>
      <c r="R17" s="11">
        <v>0</v>
      </c>
      <c r="S17" s="11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</row>
    <row r="18" spans="1:26" ht="12" customHeight="1" x14ac:dyDescent="0.3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37"/>
      <c r="U18" s="37"/>
      <c r="V18" s="37"/>
      <c r="W18" s="37"/>
      <c r="X18" s="37"/>
      <c r="Y18" s="37"/>
      <c r="Z18" s="37"/>
    </row>
    <row r="19" spans="1:26" ht="12" customHeight="1" x14ac:dyDescent="0.3">
      <c r="A19" s="21" t="s">
        <v>11</v>
      </c>
      <c r="B19" s="22">
        <v>6251305</v>
      </c>
      <c r="C19" s="22">
        <v>5704595</v>
      </c>
      <c r="D19" s="22">
        <v>5956869</v>
      </c>
      <c r="E19" s="22">
        <v>6751833</v>
      </c>
      <c r="F19" s="22">
        <v>7354819.3000000007</v>
      </c>
      <c r="G19" s="22">
        <v>11340565</v>
      </c>
      <c r="H19" s="22">
        <v>10845927.800000001</v>
      </c>
      <c r="I19" s="22">
        <v>9748681</v>
      </c>
      <c r="J19" s="22">
        <v>7869796</v>
      </c>
      <c r="K19" s="22">
        <f t="shared" ref="K19:M19" si="5">SUM(K20:K27)</f>
        <v>5824581</v>
      </c>
      <c r="L19" s="22">
        <f t="shared" si="5"/>
        <v>6547957.9400000004</v>
      </c>
      <c r="M19" s="22">
        <f t="shared" si="5"/>
        <v>6695269</v>
      </c>
      <c r="N19" s="22">
        <v>6519861.1999999993</v>
      </c>
      <c r="O19" s="22">
        <v>7107097.8499999996</v>
      </c>
      <c r="P19" s="22">
        <v>7297927.0499999998</v>
      </c>
      <c r="Q19" s="22">
        <v>7558640</v>
      </c>
      <c r="R19" s="22">
        <v>7884490</v>
      </c>
      <c r="S19" s="22">
        <v>7701502</v>
      </c>
      <c r="T19" s="34">
        <v>7461582</v>
      </c>
      <c r="U19" s="34">
        <f t="shared" ref="U19:Z19" si="6">U20+U21+U22+U23+U24+U25+U26+U27</f>
        <v>8064000</v>
      </c>
      <c r="V19" s="34">
        <f t="shared" si="6"/>
        <v>8241721.2800000003</v>
      </c>
      <c r="W19" s="34">
        <f t="shared" si="6"/>
        <v>8829587.3000000007</v>
      </c>
      <c r="X19" s="34">
        <f t="shared" si="6"/>
        <v>8889576.7800000012</v>
      </c>
      <c r="Y19" s="34">
        <f t="shared" si="6"/>
        <v>8943669.5500000007</v>
      </c>
      <c r="Z19" s="34">
        <f t="shared" si="6"/>
        <v>13554321.879999999</v>
      </c>
    </row>
    <row r="20" spans="1:26" ht="12" customHeight="1" x14ac:dyDescent="0.3">
      <c r="A20" s="10" t="s">
        <v>42</v>
      </c>
      <c r="B20" s="11">
        <v>1510205</v>
      </c>
      <c r="C20" s="11">
        <v>1465631</v>
      </c>
      <c r="D20" s="11">
        <v>1684746</v>
      </c>
      <c r="E20" s="11">
        <v>1692747</v>
      </c>
      <c r="F20" s="11">
        <v>1919676.7</v>
      </c>
      <c r="G20" s="11">
        <v>1643570</v>
      </c>
      <c r="H20" s="11">
        <v>1512905.2</v>
      </c>
      <c r="I20" s="11">
        <v>1811557</v>
      </c>
      <c r="J20" s="11">
        <v>1995800</v>
      </c>
      <c r="K20" s="11">
        <v>599839</v>
      </c>
      <c r="L20" s="11">
        <v>885697.01</v>
      </c>
      <c r="M20" s="11">
        <v>886623</v>
      </c>
      <c r="N20" s="11">
        <v>537899.94999999995</v>
      </c>
      <c r="O20" s="11">
        <v>588117.65</v>
      </c>
      <c r="P20" s="11">
        <v>724000</v>
      </c>
      <c r="Q20" s="11">
        <v>724000</v>
      </c>
      <c r="R20" s="11">
        <v>678290</v>
      </c>
      <c r="S20" s="11">
        <v>800000</v>
      </c>
      <c r="T20" s="32">
        <v>793056</v>
      </c>
      <c r="U20" s="32">
        <v>795979</v>
      </c>
      <c r="V20" s="32">
        <v>848218.28</v>
      </c>
      <c r="W20" s="32">
        <v>695443.08</v>
      </c>
      <c r="X20" s="32">
        <v>860000</v>
      </c>
      <c r="Y20" s="32">
        <v>781952</v>
      </c>
      <c r="Z20" s="32">
        <v>724150.6</v>
      </c>
    </row>
    <row r="21" spans="1:26" ht="12" customHeight="1" x14ac:dyDescent="0.3">
      <c r="A21" s="23" t="s">
        <v>57</v>
      </c>
      <c r="B21" s="24"/>
      <c r="C21" s="24"/>
      <c r="D21" s="24"/>
      <c r="E21" s="24"/>
      <c r="F21" s="24"/>
      <c r="G21" s="24"/>
      <c r="H21" s="24"/>
      <c r="I21" s="24"/>
      <c r="J21" s="24"/>
      <c r="K21" s="24">
        <v>208105</v>
      </c>
      <c r="L21" s="24">
        <v>166266.07</v>
      </c>
      <c r="M21" s="24">
        <v>250000</v>
      </c>
      <c r="N21" s="24">
        <v>207658.3</v>
      </c>
      <c r="O21" s="24">
        <v>235000</v>
      </c>
      <c r="P21" s="24">
        <v>200000</v>
      </c>
      <c r="Q21" s="24">
        <v>200000</v>
      </c>
      <c r="R21" s="24">
        <v>230000</v>
      </c>
      <c r="S21" s="24">
        <v>250000</v>
      </c>
      <c r="T21" s="35">
        <v>250000</v>
      </c>
      <c r="U21" s="35">
        <v>280000</v>
      </c>
      <c r="V21" s="35">
        <v>260000</v>
      </c>
      <c r="W21" s="35">
        <v>231810.91</v>
      </c>
      <c r="X21" s="35">
        <v>218925.28</v>
      </c>
      <c r="Y21" s="35">
        <v>244915</v>
      </c>
      <c r="Z21" s="35">
        <v>240299.13</v>
      </c>
    </row>
    <row r="22" spans="1:26" ht="12" customHeight="1" x14ac:dyDescent="0.3">
      <c r="A22" s="10" t="s">
        <v>12</v>
      </c>
      <c r="B22" s="11">
        <v>2008100</v>
      </c>
      <c r="C22" s="11">
        <v>1613305</v>
      </c>
      <c r="D22" s="11">
        <v>1901984</v>
      </c>
      <c r="E22" s="11">
        <v>2381711</v>
      </c>
      <c r="F22" s="11">
        <v>2607738.5</v>
      </c>
      <c r="G22" s="11">
        <v>2504946</v>
      </c>
      <c r="H22" s="11">
        <v>2425149</v>
      </c>
      <c r="I22" s="11">
        <v>2119312</v>
      </c>
      <c r="J22" s="11">
        <v>2225000</v>
      </c>
      <c r="K22" s="11">
        <v>2121839</v>
      </c>
      <c r="L22" s="11">
        <v>2274141.56</v>
      </c>
      <c r="M22" s="11">
        <v>2327500</v>
      </c>
      <c r="N22" s="11">
        <v>2402200</v>
      </c>
      <c r="O22" s="11">
        <v>2327650</v>
      </c>
      <c r="P22" s="11">
        <v>2300000</v>
      </c>
      <c r="Q22" s="11">
        <v>2047187</v>
      </c>
      <c r="R22" s="11">
        <v>2250000</v>
      </c>
      <c r="S22" s="11">
        <v>2086589</v>
      </c>
      <c r="T22" s="32">
        <v>1451557</v>
      </c>
      <c r="U22" s="32">
        <v>1980049</v>
      </c>
      <c r="V22" s="32">
        <v>1900000</v>
      </c>
      <c r="W22" s="32">
        <v>2029149</v>
      </c>
      <c r="X22" s="32">
        <v>1964549</v>
      </c>
      <c r="Y22" s="32">
        <v>2100000</v>
      </c>
      <c r="Z22" s="32">
        <v>1929687</v>
      </c>
    </row>
    <row r="23" spans="1:26" ht="12" customHeight="1" x14ac:dyDescent="0.3">
      <c r="A23" s="23" t="s">
        <v>13</v>
      </c>
      <c r="B23" s="24">
        <v>1045000</v>
      </c>
      <c r="C23" s="24">
        <v>1048627</v>
      </c>
      <c r="D23" s="24">
        <v>753373</v>
      </c>
      <c r="E23" s="24">
        <v>885503</v>
      </c>
      <c r="F23" s="24">
        <v>530535.69999999995</v>
      </c>
      <c r="G23" s="24">
        <v>267229</v>
      </c>
      <c r="H23" s="24">
        <v>438270</v>
      </c>
      <c r="I23" s="24">
        <v>423862</v>
      </c>
      <c r="J23" s="24">
        <v>452000</v>
      </c>
      <c r="K23" s="24">
        <v>466788</v>
      </c>
      <c r="L23" s="24">
        <v>416740.5</v>
      </c>
      <c r="M23" s="24">
        <v>369166</v>
      </c>
      <c r="N23" s="24">
        <v>285076.3</v>
      </c>
      <c r="O23" s="24">
        <v>314186.05</v>
      </c>
      <c r="P23" s="24">
        <v>298924.05</v>
      </c>
      <c r="Q23" s="24">
        <v>265194</v>
      </c>
      <c r="R23" s="24">
        <v>345000</v>
      </c>
      <c r="S23" s="24">
        <v>309500</v>
      </c>
      <c r="T23" s="35">
        <v>296969</v>
      </c>
      <c r="U23" s="35">
        <v>329972</v>
      </c>
      <c r="V23" s="35">
        <v>296539</v>
      </c>
      <c r="W23" s="35">
        <v>360000</v>
      </c>
      <c r="X23" s="35">
        <v>360000</v>
      </c>
      <c r="Y23" s="35">
        <v>350000</v>
      </c>
      <c r="Z23" s="35">
        <v>350000</v>
      </c>
    </row>
    <row r="24" spans="1:26" ht="12" customHeight="1" x14ac:dyDescent="0.3">
      <c r="A24" s="10" t="s">
        <v>14</v>
      </c>
      <c r="B24" s="11">
        <v>1125000</v>
      </c>
      <c r="C24" s="11">
        <v>1125000</v>
      </c>
      <c r="D24" s="11">
        <v>750000</v>
      </c>
      <c r="E24" s="11">
        <v>705000</v>
      </c>
      <c r="F24" s="11">
        <v>1180890</v>
      </c>
      <c r="G24" s="11">
        <v>717959</v>
      </c>
      <c r="H24" s="11">
        <v>700625</v>
      </c>
      <c r="I24" s="11">
        <v>593407</v>
      </c>
      <c r="J24" s="11">
        <v>630000</v>
      </c>
      <c r="K24" s="11">
        <v>578750</v>
      </c>
      <c r="L24" s="11">
        <v>646757.80000000005</v>
      </c>
      <c r="M24" s="11">
        <v>613250</v>
      </c>
      <c r="N24" s="11">
        <v>537899.94999999995</v>
      </c>
      <c r="O24" s="11">
        <v>573250</v>
      </c>
      <c r="P24" s="11">
        <v>573250</v>
      </c>
      <c r="Q24" s="11">
        <v>573500</v>
      </c>
      <c r="R24" s="11">
        <v>570000</v>
      </c>
      <c r="S24" s="11">
        <v>570000</v>
      </c>
      <c r="T24" s="32">
        <v>570000</v>
      </c>
      <c r="U24" s="32">
        <v>570000</v>
      </c>
      <c r="V24" s="32">
        <v>592302</v>
      </c>
      <c r="W24" s="32">
        <v>600000</v>
      </c>
      <c r="X24" s="32">
        <v>550000</v>
      </c>
      <c r="Y24" s="32">
        <v>600000</v>
      </c>
      <c r="Z24" s="32">
        <v>600000</v>
      </c>
    </row>
    <row r="25" spans="1:26" ht="12" customHeight="1" x14ac:dyDescent="0.3">
      <c r="A25" s="23" t="s">
        <v>15</v>
      </c>
      <c r="B25" s="24">
        <v>563000</v>
      </c>
      <c r="C25" s="24">
        <v>452032</v>
      </c>
      <c r="D25" s="24">
        <v>224820</v>
      </c>
      <c r="E25" s="24">
        <v>286872</v>
      </c>
      <c r="F25" s="24">
        <v>315978.40000000002</v>
      </c>
      <c r="G25" s="24">
        <v>303033</v>
      </c>
      <c r="H25" s="24">
        <v>362500</v>
      </c>
      <c r="I25" s="24">
        <v>362500</v>
      </c>
      <c r="J25" s="24">
        <v>330578</v>
      </c>
      <c r="K25" s="24">
        <v>361650</v>
      </c>
      <c r="L25" s="24">
        <v>351100.8</v>
      </c>
      <c r="M25" s="24">
        <v>382110</v>
      </c>
      <c r="N25" s="25">
        <v>418186.6</v>
      </c>
      <c r="O25" s="25">
        <v>422908.9</v>
      </c>
      <c r="P25" s="25">
        <v>420000</v>
      </c>
      <c r="Q25" s="25">
        <v>440000</v>
      </c>
      <c r="R25" s="25">
        <v>480000</v>
      </c>
      <c r="S25" s="25">
        <v>480000</v>
      </c>
      <c r="T25" s="36">
        <v>480000</v>
      </c>
      <c r="U25" s="36">
        <v>488000</v>
      </c>
      <c r="V25" s="36">
        <v>520000</v>
      </c>
      <c r="W25" s="36">
        <v>383353.31</v>
      </c>
      <c r="X25" s="36">
        <v>470000</v>
      </c>
      <c r="Y25" s="36">
        <v>489388.55</v>
      </c>
      <c r="Z25" s="36">
        <v>512442.15</v>
      </c>
    </row>
    <row r="26" spans="1:26" ht="12" customHeight="1" x14ac:dyDescent="0.3">
      <c r="A26" s="10" t="s">
        <v>16</v>
      </c>
      <c r="B26" s="12" t="s">
        <v>30</v>
      </c>
      <c r="C26" s="12" t="s">
        <v>30</v>
      </c>
      <c r="D26" s="11">
        <v>641946</v>
      </c>
      <c r="E26" s="11">
        <v>800000</v>
      </c>
      <c r="F26" s="11">
        <v>800000</v>
      </c>
      <c r="G26" s="11">
        <v>700000</v>
      </c>
      <c r="H26" s="11">
        <v>665000</v>
      </c>
      <c r="I26" s="11">
        <v>423862</v>
      </c>
      <c r="J26" s="11">
        <v>425000</v>
      </c>
      <c r="K26" s="11">
        <v>424068</v>
      </c>
      <c r="L26" s="11">
        <v>474697</v>
      </c>
      <c r="M26" s="11">
        <v>420000</v>
      </c>
      <c r="N26" s="11">
        <v>420000</v>
      </c>
      <c r="O26" s="11">
        <v>420000</v>
      </c>
      <c r="P26" s="11">
        <v>400000</v>
      </c>
      <c r="Q26" s="11">
        <v>400000</v>
      </c>
      <c r="R26" s="11">
        <v>415000</v>
      </c>
      <c r="S26" s="11">
        <v>420000</v>
      </c>
      <c r="T26" s="32">
        <v>420000</v>
      </c>
      <c r="U26" s="32">
        <v>420000</v>
      </c>
      <c r="V26" s="32">
        <v>565409</v>
      </c>
      <c r="W26" s="32">
        <v>525635</v>
      </c>
      <c r="X26" s="32">
        <v>435140.5</v>
      </c>
      <c r="Y26" s="32">
        <v>495614</v>
      </c>
      <c r="Z26" s="32">
        <v>563382</v>
      </c>
    </row>
    <row r="27" spans="1:26" ht="12" customHeight="1" x14ac:dyDescent="0.3">
      <c r="A27" s="23" t="s">
        <v>58</v>
      </c>
      <c r="B27" s="25" t="s">
        <v>30</v>
      </c>
      <c r="C27" s="25" t="s">
        <v>30</v>
      </c>
      <c r="D27" s="25" t="s">
        <v>30</v>
      </c>
      <c r="E27" s="25" t="s">
        <v>30</v>
      </c>
      <c r="F27" s="25" t="s">
        <v>30</v>
      </c>
      <c r="G27" s="24">
        <v>5000000</v>
      </c>
      <c r="H27" s="24">
        <v>4555236.05</v>
      </c>
      <c r="I27" s="24">
        <v>3772681</v>
      </c>
      <c r="J27" s="24">
        <v>1621418</v>
      </c>
      <c r="K27" s="24">
        <v>1063542</v>
      </c>
      <c r="L27" s="24">
        <v>1332557.2</v>
      </c>
      <c r="M27" s="24">
        <v>1446620</v>
      </c>
      <c r="N27" s="24">
        <v>1710940.1</v>
      </c>
      <c r="O27" s="24">
        <v>2225985.25</v>
      </c>
      <c r="P27" s="24">
        <v>2381753</v>
      </c>
      <c r="Q27" s="24">
        <v>2908759</v>
      </c>
      <c r="R27" s="24">
        <v>2916200</v>
      </c>
      <c r="S27" s="24">
        <v>2785413</v>
      </c>
      <c r="T27" s="35">
        <v>3200000</v>
      </c>
      <c r="U27" s="35">
        <v>3200000</v>
      </c>
      <c r="V27" s="35">
        <v>3259253</v>
      </c>
      <c r="W27" s="35">
        <v>4004196</v>
      </c>
      <c r="X27" s="35">
        <v>4030962</v>
      </c>
      <c r="Y27" s="35">
        <v>3881800</v>
      </c>
      <c r="Z27" s="35">
        <v>8634361</v>
      </c>
    </row>
    <row r="28" spans="1:26" ht="12" customHeight="1" x14ac:dyDescent="0.3">
      <c r="A28" s="10" t="s">
        <v>24</v>
      </c>
      <c r="B28" s="12" t="s">
        <v>30</v>
      </c>
      <c r="C28" s="12" t="s">
        <v>30</v>
      </c>
      <c r="D28" s="12" t="s">
        <v>30</v>
      </c>
      <c r="E28" s="12" t="s">
        <v>30</v>
      </c>
      <c r="F28" s="12" t="s">
        <v>30</v>
      </c>
      <c r="G28" s="11">
        <v>203828</v>
      </c>
      <c r="H28" s="11">
        <v>186242.55</v>
      </c>
      <c r="I28" s="11">
        <v>241500</v>
      </c>
      <c r="J28" s="11">
        <v>190000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39" t="s">
        <v>30</v>
      </c>
      <c r="U28" s="39" t="s">
        <v>30</v>
      </c>
      <c r="V28" s="39" t="s">
        <v>30</v>
      </c>
      <c r="W28" s="39" t="s">
        <v>30</v>
      </c>
      <c r="X28" s="39" t="s">
        <v>30</v>
      </c>
      <c r="Y28" s="39" t="s">
        <v>30</v>
      </c>
      <c r="Z28" s="39" t="s">
        <v>30</v>
      </c>
    </row>
    <row r="29" spans="1:26" ht="12" customHeight="1" x14ac:dyDescent="0.3">
      <c r="A29" s="10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1"/>
      <c r="M29" s="11"/>
      <c r="N29" s="12"/>
      <c r="O29" s="12"/>
      <c r="P29" s="12"/>
      <c r="Q29" s="12"/>
      <c r="R29" s="12"/>
      <c r="S29" s="12"/>
      <c r="T29" s="39"/>
      <c r="U29" s="44"/>
      <c r="V29" s="44"/>
      <c r="W29" s="44"/>
      <c r="X29" s="44"/>
      <c r="Y29" s="44"/>
      <c r="Z29" s="44"/>
    </row>
    <row r="30" spans="1:26" ht="12" customHeight="1" x14ac:dyDescent="0.3">
      <c r="A30" s="21" t="s">
        <v>61</v>
      </c>
      <c r="B30" s="22">
        <f t="shared" ref="B30:H30" si="7">SUM(B33:B39)</f>
        <v>6797162</v>
      </c>
      <c r="C30" s="22">
        <f t="shared" si="7"/>
        <v>13579303</v>
      </c>
      <c r="D30" s="22">
        <f t="shared" si="7"/>
        <v>7632269</v>
      </c>
      <c r="E30" s="22">
        <f t="shared" si="7"/>
        <v>12137012</v>
      </c>
      <c r="F30" s="22">
        <f t="shared" si="7"/>
        <v>9508969.6500000004</v>
      </c>
      <c r="G30" s="22">
        <f t="shared" si="7"/>
        <v>9244785</v>
      </c>
      <c r="H30" s="22">
        <f t="shared" si="7"/>
        <v>8875593</v>
      </c>
      <c r="I30" s="22">
        <v>9299554</v>
      </c>
      <c r="J30" s="22">
        <v>9863323</v>
      </c>
      <c r="K30" s="22">
        <v>9976396</v>
      </c>
      <c r="L30" s="22">
        <f>SUM(L31:L39)</f>
        <v>9910122.0700000003</v>
      </c>
      <c r="M30" s="22">
        <v>10945500</v>
      </c>
      <c r="N30" s="22">
        <f>SUM(N31:N39)</f>
        <v>10419147.1</v>
      </c>
      <c r="O30" s="22">
        <v>10845522.050000001</v>
      </c>
      <c r="P30" s="22">
        <v>13239867.15</v>
      </c>
      <c r="Q30" s="22">
        <v>13603619</v>
      </c>
      <c r="R30" s="22">
        <v>13054000</v>
      </c>
      <c r="S30" s="22">
        <v>12484903</v>
      </c>
      <c r="T30" s="34">
        <f t="shared" ref="T30:Z30" si="8">T31+T33+T34+T35+T37+T38</f>
        <v>12531281</v>
      </c>
      <c r="U30" s="34">
        <f t="shared" si="8"/>
        <v>13492307</v>
      </c>
      <c r="V30" s="34">
        <f t="shared" si="8"/>
        <v>13700839.9</v>
      </c>
      <c r="W30" s="34">
        <f t="shared" si="8"/>
        <v>13256081.299999999</v>
      </c>
      <c r="X30" s="34">
        <f t="shared" si="8"/>
        <v>13032640.350000001</v>
      </c>
      <c r="Y30" s="34">
        <f t="shared" si="8"/>
        <v>14083627</v>
      </c>
      <c r="Z30" s="34">
        <f t="shared" si="8"/>
        <v>13971696.050000001</v>
      </c>
    </row>
    <row r="31" spans="1:26" s="29" customFormat="1" ht="12" customHeight="1" x14ac:dyDescent="0.3">
      <c r="A31" s="31" t="s">
        <v>39</v>
      </c>
      <c r="B31" s="12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1">
        <v>224588</v>
      </c>
      <c r="L31" s="11">
        <v>284000</v>
      </c>
      <c r="M31" s="11">
        <v>284000</v>
      </c>
      <c r="N31" s="11">
        <v>415000</v>
      </c>
      <c r="O31" s="11">
        <v>320000</v>
      </c>
      <c r="P31" s="11">
        <v>320000</v>
      </c>
      <c r="Q31" s="11">
        <v>320000</v>
      </c>
      <c r="R31" s="11">
        <v>320000</v>
      </c>
      <c r="S31" s="11">
        <v>287432</v>
      </c>
      <c r="T31" s="32">
        <v>320000</v>
      </c>
      <c r="U31" s="32">
        <v>320000</v>
      </c>
      <c r="V31" s="32">
        <v>300000</v>
      </c>
      <c r="W31" s="32">
        <v>300000</v>
      </c>
      <c r="X31" s="32">
        <v>300000</v>
      </c>
      <c r="Y31" s="32">
        <v>300000</v>
      </c>
      <c r="Z31" s="32">
        <v>300000</v>
      </c>
    </row>
    <row r="32" spans="1:26" ht="12" customHeight="1" x14ac:dyDescent="0.3">
      <c r="A32" s="23" t="s">
        <v>62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4">
        <v>0</v>
      </c>
      <c r="R32" s="24">
        <v>27500</v>
      </c>
      <c r="S32" s="24">
        <v>0</v>
      </c>
      <c r="T32" s="41">
        <v>0</v>
      </c>
      <c r="U32" s="41" t="s">
        <v>71</v>
      </c>
      <c r="V32" s="41" t="s">
        <v>71</v>
      </c>
      <c r="W32" s="41" t="s">
        <v>71</v>
      </c>
      <c r="X32" s="41" t="s">
        <v>71</v>
      </c>
      <c r="Y32" s="41" t="s">
        <v>71</v>
      </c>
      <c r="Z32" s="41" t="s">
        <v>71</v>
      </c>
    </row>
    <row r="33" spans="1:1589" ht="12" customHeight="1" x14ac:dyDescent="0.3">
      <c r="A33" s="31" t="s">
        <v>17</v>
      </c>
      <c r="B33" s="11">
        <v>5797162</v>
      </c>
      <c r="C33" s="11">
        <v>4170782</v>
      </c>
      <c r="D33" s="11">
        <v>4355237</v>
      </c>
      <c r="E33" s="11">
        <v>5137146</v>
      </c>
      <c r="F33" s="11">
        <v>5852470.5</v>
      </c>
      <c r="G33" s="11">
        <v>2557775</v>
      </c>
      <c r="H33" s="11">
        <v>2968179</v>
      </c>
      <c r="I33" s="11">
        <v>3113383</v>
      </c>
      <c r="J33" s="11">
        <v>3286558</v>
      </c>
      <c r="K33" s="11">
        <v>3273455</v>
      </c>
      <c r="L33" s="11">
        <v>3315210.49</v>
      </c>
      <c r="M33" s="11">
        <v>3168500</v>
      </c>
      <c r="N33" s="11">
        <v>2629573.5</v>
      </c>
      <c r="O33" s="11">
        <v>2860444.88</v>
      </c>
      <c r="P33" s="11">
        <v>2580000</v>
      </c>
      <c r="Q33" s="11">
        <v>2580000</v>
      </c>
      <c r="R33" s="11">
        <v>2860000</v>
      </c>
      <c r="S33" s="11">
        <v>2420000</v>
      </c>
      <c r="T33" s="32">
        <v>2420000</v>
      </c>
      <c r="U33" s="32">
        <v>2440000</v>
      </c>
      <c r="V33" s="32">
        <v>2330000</v>
      </c>
      <c r="W33" s="32">
        <v>2237839.85</v>
      </c>
      <c r="X33" s="32">
        <v>2176076.5499999998</v>
      </c>
      <c r="Y33" s="32">
        <v>2494254</v>
      </c>
      <c r="Z33" s="32">
        <v>2425621.5</v>
      </c>
    </row>
    <row r="34" spans="1:1589" ht="12" customHeight="1" x14ac:dyDescent="0.3">
      <c r="A34" s="23" t="s">
        <v>47</v>
      </c>
      <c r="B34" s="25" t="s">
        <v>30</v>
      </c>
      <c r="C34" s="24">
        <v>1539906</v>
      </c>
      <c r="D34" s="24">
        <v>1712537</v>
      </c>
      <c r="E34" s="24">
        <v>2173542</v>
      </c>
      <c r="F34" s="24">
        <v>2750288</v>
      </c>
      <c r="G34" s="24">
        <v>3037258</v>
      </c>
      <c r="H34" s="24">
        <v>3012164</v>
      </c>
      <c r="I34" s="24">
        <v>2951921</v>
      </c>
      <c r="J34" s="24">
        <v>2953200</v>
      </c>
      <c r="K34" s="24">
        <v>3741570</v>
      </c>
      <c r="L34" s="24">
        <v>3365883.63</v>
      </c>
      <c r="M34" s="24">
        <v>4164590</v>
      </c>
      <c r="N34" s="24">
        <v>4071393.37</v>
      </c>
      <c r="O34" s="24">
        <v>4300000</v>
      </c>
      <c r="P34" s="24">
        <v>4080000</v>
      </c>
      <c r="Q34" s="24">
        <v>4080000</v>
      </c>
      <c r="R34" s="24">
        <v>4080000</v>
      </c>
      <c r="S34" s="24" t="s">
        <v>53</v>
      </c>
      <c r="T34" s="35">
        <v>4080000</v>
      </c>
      <c r="U34" s="35">
        <v>4708000</v>
      </c>
      <c r="V34" s="35">
        <v>4900000</v>
      </c>
      <c r="W34" s="35">
        <v>5015000</v>
      </c>
      <c r="X34" s="35">
        <v>4815000</v>
      </c>
      <c r="Y34" s="35">
        <v>4855000</v>
      </c>
      <c r="Z34" s="35">
        <v>4895000</v>
      </c>
    </row>
    <row r="35" spans="1:1589" ht="12" customHeight="1" x14ac:dyDescent="0.3">
      <c r="A35" s="31" t="s">
        <v>66</v>
      </c>
      <c r="B35" s="12" t="s">
        <v>30</v>
      </c>
      <c r="C35" s="12" t="s">
        <v>30</v>
      </c>
      <c r="D35" s="12" t="s">
        <v>30</v>
      </c>
      <c r="E35" s="12" t="s">
        <v>30</v>
      </c>
      <c r="F35" s="12" t="s">
        <v>30</v>
      </c>
      <c r="G35" s="11">
        <v>3088450</v>
      </c>
      <c r="H35" s="11">
        <v>2834250</v>
      </c>
      <c r="I35" s="11">
        <v>2734250</v>
      </c>
      <c r="J35" s="11">
        <v>2701141</v>
      </c>
      <c r="K35" s="11">
        <v>2736783</v>
      </c>
      <c r="L35" s="11">
        <v>2778410</v>
      </c>
      <c r="M35" s="11">
        <v>2778410</v>
      </c>
      <c r="N35" s="11">
        <v>2782108.23</v>
      </c>
      <c r="O35" s="11">
        <v>2690122.52</v>
      </c>
      <c r="P35" s="11">
        <v>2620000</v>
      </c>
      <c r="Q35" s="11">
        <v>2620000</v>
      </c>
      <c r="R35" s="11">
        <v>2671500</v>
      </c>
      <c r="S35" s="11">
        <v>2680470</v>
      </c>
      <c r="T35" s="32">
        <v>2640000</v>
      </c>
      <c r="U35" s="32">
        <v>2653360</v>
      </c>
      <c r="V35" s="32">
        <v>2629360</v>
      </c>
      <c r="W35" s="32">
        <v>2500000</v>
      </c>
      <c r="X35" s="32">
        <v>2577918.1</v>
      </c>
      <c r="Y35" s="32">
        <v>2675060</v>
      </c>
      <c r="Z35" s="32">
        <v>2675060</v>
      </c>
    </row>
    <row r="36" spans="1:1589" ht="12" customHeight="1" x14ac:dyDescent="0.3">
      <c r="A36" s="26" t="s">
        <v>18</v>
      </c>
      <c r="B36" s="24">
        <v>1000000</v>
      </c>
      <c r="C36" s="24">
        <v>7868615</v>
      </c>
      <c r="D36" s="24">
        <v>1564495</v>
      </c>
      <c r="E36" s="24">
        <v>4826324</v>
      </c>
      <c r="F36" s="24">
        <v>906211.15</v>
      </c>
      <c r="G36" s="24">
        <v>561302</v>
      </c>
      <c r="H36" s="24">
        <v>61000</v>
      </c>
      <c r="I36" s="24">
        <v>500000</v>
      </c>
      <c r="J36" s="24">
        <v>922424</v>
      </c>
      <c r="K36" s="25" t="s">
        <v>30</v>
      </c>
      <c r="L36" s="24">
        <v>4000</v>
      </c>
      <c r="M36" s="25" t="s">
        <v>30</v>
      </c>
      <c r="N36" s="25" t="s">
        <v>30</v>
      </c>
      <c r="O36" s="25" t="s">
        <v>30</v>
      </c>
      <c r="P36" s="25" t="s">
        <v>30</v>
      </c>
      <c r="Q36" s="25" t="s">
        <v>30</v>
      </c>
      <c r="R36" s="25" t="s">
        <v>30</v>
      </c>
      <c r="S36" s="25" t="s">
        <v>30</v>
      </c>
      <c r="T36" s="38">
        <v>0</v>
      </c>
      <c r="U36" s="38" t="s">
        <v>71</v>
      </c>
      <c r="V36" s="38" t="s">
        <v>71</v>
      </c>
      <c r="W36" s="38" t="s">
        <v>71</v>
      </c>
      <c r="X36" s="38" t="s">
        <v>71</v>
      </c>
      <c r="Y36" s="38" t="s">
        <v>71</v>
      </c>
      <c r="Z36" s="38" t="s">
        <v>71</v>
      </c>
    </row>
    <row r="37" spans="1:1589" s="29" customFormat="1" ht="12" customHeight="1" x14ac:dyDescent="0.3">
      <c r="A37" s="30" t="s">
        <v>48</v>
      </c>
      <c r="B37" s="11"/>
      <c r="C37" s="11"/>
      <c r="D37" s="11"/>
      <c r="E37" s="11"/>
      <c r="F37" s="11"/>
      <c r="G37" s="11"/>
      <c r="H37" s="11"/>
      <c r="I37" s="11"/>
      <c r="J37" s="11"/>
      <c r="K37" s="12"/>
      <c r="L37" s="11"/>
      <c r="M37" s="12"/>
      <c r="N37" s="12"/>
      <c r="O37" s="12"/>
      <c r="P37" s="12">
        <v>3040000</v>
      </c>
      <c r="Q37" s="12">
        <v>3003619</v>
      </c>
      <c r="R37" s="12">
        <v>3030000</v>
      </c>
      <c r="S37" s="12">
        <v>3017001</v>
      </c>
      <c r="T37" s="33">
        <v>2921281</v>
      </c>
      <c r="U37" s="33">
        <v>3036493</v>
      </c>
      <c r="V37" s="33">
        <v>3085000</v>
      </c>
      <c r="W37" s="33">
        <v>2768481.55</v>
      </c>
      <c r="X37" s="33">
        <v>2810078.7</v>
      </c>
      <c r="Y37" s="33">
        <v>3270300</v>
      </c>
      <c r="Z37" s="33">
        <v>3220000</v>
      </c>
    </row>
    <row r="38" spans="1:1589" ht="12" customHeight="1" x14ac:dyDescent="0.3">
      <c r="A38" s="26" t="s">
        <v>72</v>
      </c>
      <c r="B38" s="24"/>
      <c r="C38" s="24"/>
      <c r="D38" s="24"/>
      <c r="E38" s="24"/>
      <c r="F38" s="24"/>
      <c r="G38" s="24"/>
      <c r="H38" s="24"/>
      <c r="I38" s="24"/>
      <c r="J38" s="24"/>
      <c r="K38" s="25"/>
      <c r="L38" s="24"/>
      <c r="M38" s="25"/>
      <c r="N38" s="25"/>
      <c r="O38" s="25"/>
      <c r="P38" s="25" t="s">
        <v>30</v>
      </c>
      <c r="Q38" s="25">
        <v>1000000</v>
      </c>
      <c r="R38" s="25">
        <v>65000</v>
      </c>
      <c r="S38" s="25"/>
      <c r="T38" s="42">
        <v>150000</v>
      </c>
      <c r="U38" s="42">
        <v>334454</v>
      </c>
      <c r="V38" s="42">
        <v>456479.9</v>
      </c>
      <c r="W38" s="42">
        <v>434759.9</v>
      </c>
      <c r="X38" s="42">
        <v>353567</v>
      </c>
      <c r="Y38" s="42">
        <v>489013</v>
      </c>
      <c r="Z38" s="42">
        <v>456014.55</v>
      </c>
    </row>
    <row r="39" spans="1:1589" ht="12" customHeight="1" x14ac:dyDescent="0.3">
      <c r="A39" s="31" t="s">
        <v>67</v>
      </c>
      <c r="B39" s="12" t="s">
        <v>30</v>
      </c>
      <c r="C39" s="12" t="s">
        <v>30</v>
      </c>
      <c r="D39" s="12" t="s">
        <v>30</v>
      </c>
      <c r="E39" s="12" t="s">
        <v>30</v>
      </c>
      <c r="F39" s="12" t="s">
        <v>30</v>
      </c>
      <c r="G39" s="12" t="s">
        <v>30</v>
      </c>
      <c r="H39" s="12" t="s">
        <v>30</v>
      </c>
      <c r="I39" s="12" t="s">
        <v>30</v>
      </c>
      <c r="J39" s="12" t="s">
        <v>30</v>
      </c>
      <c r="K39" s="12" t="s">
        <v>30</v>
      </c>
      <c r="L39" s="11">
        <v>162617.95000000001</v>
      </c>
      <c r="M39" s="11">
        <v>550000</v>
      </c>
      <c r="N39" s="12">
        <v>521072</v>
      </c>
      <c r="O39" s="12">
        <v>674954.65</v>
      </c>
      <c r="P39" s="12">
        <v>599867.15</v>
      </c>
      <c r="Q39" s="12" t="s">
        <v>30</v>
      </c>
      <c r="R39" s="12" t="s">
        <v>30</v>
      </c>
      <c r="S39" s="12" t="s">
        <v>30</v>
      </c>
      <c r="T39" s="33" t="s">
        <v>30</v>
      </c>
      <c r="U39" s="33" t="s">
        <v>30</v>
      </c>
      <c r="V39" s="33" t="s">
        <v>30</v>
      </c>
      <c r="W39" s="33" t="s">
        <v>30</v>
      </c>
      <c r="X39" s="33" t="s">
        <v>30</v>
      </c>
      <c r="Y39" s="33" t="s">
        <v>30</v>
      </c>
      <c r="Z39" s="33" t="s">
        <v>30</v>
      </c>
    </row>
    <row r="40" spans="1:1589" s="9" customFormat="1" ht="12" customHeight="1" x14ac:dyDescent="0.3">
      <c r="A40" s="13"/>
      <c r="B40" s="11"/>
      <c r="C40" s="11"/>
      <c r="D40" s="11"/>
      <c r="E40" s="11"/>
      <c r="F40" s="11"/>
      <c r="G40" s="11"/>
      <c r="H40" s="11"/>
      <c r="I40" s="11"/>
      <c r="J40" s="11"/>
      <c r="K40" s="12"/>
      <c r="L40" s="12"/>
      <c r="M40" s="12"/>
      <c r="N40" s="12"/>
      <c r="O40" s="12"/>
      <c r="P40" s="12"/>
      <c r="Q40" s="12"/>
      <c r="R40" s="12"/>
      <c r="S40" s="12"/>
      <c r="T40" s="39"/>
      <c r="U40" s="44"/>
      <c r="V40" s="44"/>
      <c r="W40" s="44"/>
      <c r="X40" s="44"/>
      <c r="Y40" s="44"/>
      <c r="Z40" s="44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6"/>
      <c r="OY40" s="6"/>
      <c r="OZ40" s="6"/>
      <c r="PA40" s="6"/>
      <c r="PB40" s="6"/>
      <c r="PC40" s="6"/>
      <c r="PD40" s="6"/>
      <c r="PE40" s="6"/>
      <c r="PF40" s="6"/>
      <c r="PG40" s="6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  <c r="ACE40" s="6"/>
      <c r="ACF40" s="6"/>
      <c r="ACG40" s="6"/>
      <c r="ACH40" s="6"/>
      <c r="ACI40" s="6"/>
      <c r="ACJ40" s="6"/>
      <c r="ACK40" s="6"/>
      <c r="ACL40" s="6"/>
      <c r="ACM40" s="6"/>
      <c r="ACN40" s="6"/>
      <c r="ACO40" s="6"/>
      <c r="ACP40" s="6"/>
      <c r="ACQ40" s="6"/>
      <c r="ACR40" s="6"/>
      <c r="ACS40" s="6"/>
      <c r="ACT40" s="6"/>
      <c r="ACU40" s="6"/>
      <c r="ACV40" s="6"/>
      <c r="ACW40" s="6"/>
      <c r="ACX40" s="6"/>
      <c r="ACY40" s="6"/>
      <c r="ACZ40" s="6"/>
      <c r="ADA40" s="6"/>
      <c r="ADB40" s="6"/>
      <c r="ADC40" s="6"/>
      <c r="ADD40" s="6"/>
      <c r="ADE40" s="6"/>
      <c r="ADF40" s="6"/>
      <c r="ADG40" s="6"/>
      <c r="ADH40" s="6"/>
      <c r="ADI40" s="6"/>
      <c r="ADJ40" s="6"/>
      <c r="ADK40" s="6"/>
      <c r="ADL40" s="6"/>
      <c r="ADM40" s="6"/>
      <c r="ADN40" s="6"/>
      <c r="ADO40" s="6"/>
      <c r="ADP40" s="6"/>
      <c r="ADQ40" s="6"/>
      <c r="ADR40" s="6"/>
      <c r="ADS40" s="6"/>
      <c r="ADT40" s="6"/>
      <c r="ADU40" s="6"/>
      <c r="ADV40" s="6"/>
      <c r="ADW40" s="6"/>
      <c r="ADX40" s="6"/>
      <c r="ADY40" s="6"/>
      <c r="ADZ40" s="6"/>
      <c r="AEA40" s="6"/>
      <c r="AEB40" s="6"/>
      <c r="AEC40" s="6"/>
      <c r="AED40" s="6"/>
      <c r="AEE40" s="6"/>
      <c r="AEF40" s="6"/>
      <c r="AEG40" s="6"/>
      <c r="AEH40" s="6"/>
      <c r="AEI40" s="6"/>
      <c r="AEJ40" s="6"/>
      <c r="AEK40" s="6"/>
      <c r="AEL40" s="6"/>
      <c r="AEM40" s="6"/>
      <c r="AEN40" s="6"/>
      <c r="AEO40" s="6"/>
      <c r="AEP40" s="6"/>
      <c r="AEQ40" s="6"/>
      <c r="AER40" s="6"/>
      <c r="AES40" s="6"/>
      <c r="AET40" s="6"/>
      <c r="AEU40" s="6"/>
      <c r="AEV40" s="6"/>
      <c r="AEW40" s="6"/>
      <c r="AEX40" s="6"/>
      <c r="AEY40" s="6"/>
      <c r="AEZ40" s="6"/>
      <c r="AFA40" s="6"/>
      <c r="AFB40" s="6"/>
      <c r="AFC40" s="6"/>
      <c r="AFD40" s="6"/>
      <c r="AFE40" s="6"/>
      <c r="AFF40" s="6"/>
      <c r="AFG40" s="6"/>
      <c r="AFH40" s="6"/>
      <c r="AFI40" s="6"/>
      <c r="AFJ40" s="6"/>
      <c r="AFK40" s="6"/>
      <c r="AFL40" s="6"/>
      <c r="AFM40" s="6"/>
      <c r="AFN40" s="6"/>
      <c r="AFO40" s="6"/>
      <c r="AFP40" s="6"/>
      <c r="AFQ40" s="6"/>
      <c r="AFR40" s="6"/>
      <c r="AFS40" s="6"/>
      <c r="AFT40" s="6"/>
      <c r="AFU40" s="6"/>
      <c r="AFV40" s="6"/>
      <c r="AFW40" s="6"/>
      <c r="AFX40" s="6"/>
      <c r="AFY40" s="6"/>
      <c r="AFZ40" s="6"/>
      <c r="AGA40" s="6"/>
      <c r="AGB40" s="6"/>
      <c r="AGC40" s="6"/>
      <c r="AGD40" s="6"/>
      <c r="AGE40" s="6"/>
      <c r="AGF40" s="6"/>
      <c r="AGG40" s="6"/>
      <c r="AGH40" s="6"/>
      <c r="AGI40" s="6"/>
      <c r="AGJ40" s="6"/>
      <c r="AGK40" s="6"/>
      <c r="AGL40" s="6"/>
      <c r="AGM40" s="6"/>
      <c r="AGN40" s="6"/>
      <c r="AGO40" s="6"/>
      <c r="AGP40" s="6"/>
      <c r="AGQ40" s="6"/>
      <c r="AGR40" s="6"/>
      <c r="AGS40" s="6"/>
      <c r="AGT40" s="6"/>
      <c r="AGU40" s="6"/>
      <c r="AGV40" s="6"/>
      <c r="AGW40" s="6"/>
      <c r="AGX40" s="6"/>
      <c r="AGY40" s="6"/>
      <c r="AGZ40" s="6"/>
      <c r="AHA40" s="6"/>
      <c r="AHB40" s="6"/>
      <c r="AHC40" s="6"/>
      <c r="AHD40" s="6"/>
      <c r="AHE40" s="6"/>
      <c r="AHF40" s="6"/>
      <c r="AHG40" s="6"/>
      <c r="AHH40" s="6"/>
      <c r="AHI40" s="6"/>
      <c r="AHJ40" s="6"/>
      <c r="AHK40" s="6"/>
      <c r="AHL40" s="6"/>
      <c r="AHM40" s="6"/>
      <c r="AHN40" s="6"/>
      <c r="AHO40" s="6"/>
      <c r="AHP40" s="6"/>
      <c r="AHQ40" s="6"/>
      <c r="AHR40" s="6"/>
      <c r="AHS40" s="6"/>
      <c r="AHT40" s="6"/>
      <c r="AHU40" s="6"/>
      <c r="AHV40" s="6"/>
      <c r="AHW40" s="6"/>
      <c r="AHX40" s="6"/>
      <c r="AHY40" s="6"/>
      <c r="AHZ40" s="6"/>
      <c r="AIA40" s="6"/>
      <c r="AIB40" s="6"/>
      <c r="AIC40" s="6"/>
      <c r="AID40" s="6"/>
      <c r="AIE40" s="6"/>
      <c r="AIF40" s="6"/>
      <c r="AIG40" s="6"/>
      <c r="AIH40" s="6"/>
      <c r="AII40" s="6"/>
      <c r="AIJ40" s="6"/>
      <c r="AIK40" s="6"/>
      <c r="AIL40" s="6"/>
      <c r="AIM40" s="6"/>
      <c r="AIN40" s="6"/>
      <c r="AIO40" s="6"/>
      <c r="AIP40" s="6"/>
      <c r="AIQ40" s="6"/>
      <c r="AIR40" s="6"/>
      <c r="AIS40" s="6"/>
      <c r="AIT40" s="6"/>
      <c r="AIU40" s="6"/>
      <c r="AIV40" s="6"/>
      <c r="AIW40" s="6"/>
      <c r="AIX40" s="6"/>
      <c r="AIY40" s="6"/>
      <c r="AIZ40" s="6"/>
      <c r="AJA40" s="6"/>
      <c r="AJB40" s="6"/>
      <c r="AJC40" s="6"/>
      <c r="AJD40" s="6"/>
      <c r="AJE40" s="6"/>
      <c r="AJF40" s="6"/>
      <c r="AJG40" s="6"/>
      <c r="AJH40" s="6"/>
      <c r="AJI40" s="6"/>
      <c r="AJJ40" s="6"/>
      <c r="AJK40" s="6"/>
      <c r="AJL40" s="6"/>
      <c r="AJM40" s="6"/>
      <c r="AJN40" s="6"/>
      <c r="AJO40" s="6"/>
      <c r="AJP40" s="6"/>
      <c r="AJQ40" s="6"/>
      <c r="AJR40" s="6"/>
      <c r="AJS40" s="6"/>
      <c r="AJT40" s="6"/>
      <c r="AJU40" s="6"/>
      <c r="AJV40" s="6"/>
      <c r="AJW40" s="6"/>
      <c r="AJX40" s="6"/>
      <c r="AJY40" s="6"/>
      <c r="AJZ40" s="6"/>
      <c r="AKA40" s="6"/>
      <c r="AKB40" s="6"/>
      <c r="AKC40" s="6"/>
      <c r="AKD40" s="6"/>
      <c r="AKE40" s="6"/>
      <c r="AKF40" s="6"/>
      <c r="AKG40" s="6"/>
      <c r="AKH40" s="6"/>
      <c r="AKI40" s="6"/>
      <c r="AKJ40" s="6"/>
      <c r="AKK40" s="6"/>
      <c r="AKL40" s="6"/>
      <c r="AKM40" s="6"/>
      <c r="AKN40" s="6"/>
      <c r="AKO40" s="6"/>
      <c r="AKP40" s="6"/>
      <c r="AKQ40" s="6"/>
      <c r="AKR40" s="6"/>
      <c r="AKS40" s="6"/>
      <c r="AKT40" s="6"/>
      <c r="AKU40" s="6"/>
      <c r="AKV40" s="6"/>
      <c r="AKW40" s="6"/>
      <c r="AKX40" s="6"/>
      <c r="AKY40" s="6"/>
      <c r="AKZ40" s="6"/>
      <c r="ALA40" s="6"/>
      <c r="ALB40" s="6"/>
      <c r="ALC40" s="6"/>
      <c r="ALD40" s="6"/>
      <c r="ALE40" s="6"/>
      <c r="ALF40" s="6"/>
      <c r="ALG40" s="6"/>
      <c r="ALH40" s="6"/>
      <c r="ALI40" s="6"/>
      <c r="ALJ40" s="6"/>
      <c r="ALK40" s="6"/>
      <c r="ALL40" s="6"/>
      <c r="ALM40" s="6"/>
      <c r="ALN40" s="6"/>
      <c r="ALO40" s="6"/>
      <c r="ALP40" s="6"/>
      <c r="ALQ40" s="6"/>
      <c r="ALR40" s="6"/>
      <c r="ALS40" s="6"/>
      <c r="ALT40" s="6"/>
      <c r="ALU40" s="6"/>
      <c r="ALV40" s="6"/>
      <c r="ALW40" s="6"/>
      <c r="ALX40" s="6"/>
      <c r="ALY40" s="6"/>
      <c r="ALZ40" s="6"/>
      <c r="AMA40" s="6"/>
      <c r="AMB40" s="6"/>
      <c r="AMC40" s="6"/>
      <c r="AMD40" s="6"/>
      <c r="AME40" s="6"/>
      <c r="AMF40" s="6"/>
      <c r="AMG40" s="6"/>
      <c r="AMH40" s="6"/>
      <c r="AMI40" s="6"/>
      <c r="AMJ40" s="6"/>
      <c r="AMK40" s="6"/>
      <c r="AML40" s="6"/>
      <c r="AMM40" s="6"/>
      <c r="AMN40" s="6"/>
      <c r="AMO40" s="6"/>
      <c r="AMP40" s="6"/>
      <c r="AMQ40" s="6"/>
      <c r="AMR40" s="6"/>
      <c r="AMS40" s="6"/>
      <c r="AMT40" s="6"/>
      <c r="AMU40" s="6"/>
      <c r="AMV40" s="6"/>
      <c r="AMW40" s="6"/>
      <c r="AMX40" s="6"/>
      <c r="AMY40" s="6"/>
      <c r="AMZ40" s="6"/>
      <c r="ANA40" s="6"/>
      <c r="ANB40" s="6"/>
      <c r="ANC40" s="6"/>
      <c r="AND40" s="6"/>
      <c r="ANE40" s="6"/>
      <c r="ANF40" s="6"/>
      <c r="ANG40" s="6"/>
      <c r="ANH40" s="6"/>
      <c r="ANI40" s="6"/>
      <c r="ANJ40" s="6"/>
      <c r="ANK40" s="6"/>
      <c r="ANL40" s="6"/>
      <c r="ANM40" s="6"/>
      <c r="ANN40" s="6"/>
      <c r="ANO40" s="6"/>
      <c r="ANP40" s="6"/>
      <c r="ANQ40" s="6"/>
      <c r="ANR40" s="6"/>
      <c r="ANS40" s="6"/>
      <c r="ANT40" s="6"/>
      <c r="ANU40" s="6"/>
      <c r="ANV40" s="6"/>
      <c r="ANW40" s="6"/>
      <c r="ANX40" s="6"/>
      <c r="ANY40" s="6"/>
      <c r="ANZ40" s="6"/>
      <c r="AOA40" s="6"/>
      <c r="AOB40" s="6"/>
      <c r="AOC40" s="6"/>
      <c r="AOD40" s="6"/>
      <c r="AOE40" s="6"/>
      <c r="AOF40" s="6"/>
      <c r="AOG40" s="6"/>
      <c r="AOH40" s="6"/>
      <c r="AOI40" s="6"/>
      <c r="AOJ40" s="6"/>
      <c r="AOK40" s="6"/>
      <c r="AOL40" s="6"/>
      <c r="AOM40" s="6"/>
      <c r="AON40" s="6"/>
      <c r="AOO40" s="6"/>
      <c r="AOP40" s="6"/>
      <c r="AOQ40" s="6"/>
      <c r="AOR40" s="6"/>
      <c r="AOS40" s="6"/>
      <c r="AOT40" s="6"/>
      <c r="AOU40" s="6"/>
      <c r="AOV40" s="6"/>
      <c r="AOW40" s="6"/>
      <c r="AOX40" s="6"/>
      <c r="AOY40" s="6"/>
      <c r="AOZ40" s="6"/>
      <c r="APA40" s="6"/>
      <c r="APB40" s="6"/>
      <c r="APC40" s="6"/>
      <c r="APD40" s="6"/>
      <c r="APE40" s="6"/>
      <c r="APF40" s="6"/>
      <c r="APG40" s="6"/>
      <c r="APH40" s="6"/>
      <c r="API40" s="6"/>
      <c r="APJ40" s="6"/>
      <c r="APK40" s="6"/>
      <c r="APL40" s="6"/>
      <c r="APM40" s="6"/>
      <c r="APN40" s="6"/>
      <c r="APO40" s="6"/>
      <c r="APP40" s="6"/>
      <c r="APQ40" s="6"/>
      <c r="APR40" s="6"/>
      <c r="APS40" s="6"/>
      <c r="APT40" s="6"/>
      <c r="APU40" s="6"/>
      <c r="APV40" s="6"/>
      <c r="APW40" s="6"/>
      <c r="APX40" s="6"/>
      <c r="APY40" s="6"/>
      <c r="APZ40" s="6"/>
      <c r="AQA40" s="6"/>
      <c r="AQB40" s="6"/>
      <c r="AQC40" s="6"/>
      <c r="AQD40" s="6"/>
      <c r="AQE40" s="6"/>
      <c r="AQF40" s="6"/>
      <c r="AQG40" s="6"/>
      <c r="AQH40" s="6"/>
      <c r="AQI40" s="6"/>
      <c r="AQJ40" s="6"/>
      <c r="AQK40" s="6"/>
      <c r="AQL40" s="6"/>
      <c r="AQM40" s="6"/>
      <c r="AQN40" s="6"/>
      <c r="AQO40" s="6"/>
      <c r="AQP40" s="6"/>
      <c r="AQQ40" s="6"/>
      <c r="AQR40" s="6"/>
      <c r="AQS40" s="6"/>
      <c r="AQT40" s="6"/>
      <c r="AQU40" s="6"/>
      <c r="AQV40" s="6"/>
      <c r="AQW40" s="6"/>
      <c r="AQX40" s="6"/>
      <c r="AQY40" s="6"/>
      <c r="AQZ40" s="6"/>
      <c r="ARA40" s="6"/>
      <c r="ARB40" s="6"/>
      <c r="ARC40" s="6"/>
      <c r="ARD40" s="6"/>
      <c r="ARE40" s="6"/>
      <c r="ARF40" s="6"/>
      <c r="ARG40" s="6"/>
      <c r="ARH40" s="6"/>
      <c r="ARI40" s="6"/>
      <c r="ARJ40" s="6"/>
      <c r="ARK40" s="6"/>
      <c r="ARL40" s="6"/>
      <c r="ARM40" s="6"/>
      <c r="ARN40" s="6"/>
      <c r="ARO40" s="6"/>
      <c r="ARP40" s="6"/>
      <c r="ARQ40" s="6"/>
      <c r="ARR40" s="6"/>
      <c r="ARS40" s="6"/>
      <c r="ART40" s="6"/>
      <c r="ARU40" s="6"/>
      <c r="ARV40" s="6"/>
      <c r="ARW40" s="6"/>
      <c r="ARX40" s="6"/>
      <c r="ARY40" s="6"/>
      <c r="ARZ40" s="6"/>
      <c r="ASA40" s="6"/>
      <c r="ASB40" s="6"/>
      <c r="ASC40" s="6"/>
      <c r="ASD40" s="6"/>
      <c r="ASE40" s="6"/>
      <c r="ASF40" s="6"/>
      <c r="ASG40" s="6"/>
      <c r="ASH40" s="6"/>
      <c r="ASI40" s="6"/>
      <c r="ASJ40" s="6"/>
      <c r="ASK40" s="6"/>
      <c r="ASL40" s="6"/>
      <c r="ASM40" s="6"/>
      <c r="ASN40" s="6"/>
      <c r="ASO40" s="6"/>
      <c r="ASP40" s="6"/>
      <c r="ASQ40" s="6"/>
      <c r="ASR40" s="6"/>
      <c r="ASS40" s="6"/>
      <c r="AST40" s="6"/>
      <c r="ASU40" s="6"/>
      <c r="ASV40" s="6"/>
      <c r="ASW40" s="6"/>
      <c r="ASX40" s="6"/>
      <c r="ASY40" s="6"/>
      <c r="ASZ40" s="6"/>
      <c r="ATA40" s="6"/>
      <c r="ATB40" s="6"/>
      <c r="ATC40" s="6"/>
      <c r="ATD40" s="6"/>
      <c r="ATE40" s="6"/>
      <c r="ATF40" s="6"/>
      <c r="ATG40" s="6"/>
      <c r="ATH40" s="6"/>
      <c r="ATI40" s="6"/>
      <c r="ATJ40" s="6"/>
      <c r="ATK40" s="6"/>
      <c r="ATL40" s="6"/>
      <c r="ATM40" s="6"/>
      <c r="ATN40" s="6"/>
      <c r="ATO40" s="6"/>
      <c r="ATP40" s="6"/>
      <c r="ATQ40" s="6"/>
      <c r="ATR40" s="6"/>
      <c r="ATS40" s="6"/>
      <c r="ATT40" s="6"/>
      <c r="ATU40" s="6"/>
      <c r="ATV40" s="6"/>
      <c r="ATW40" s="6"/>
      <c r="ATX40" s="6"/>
      <c r="ATY40" s="6"/>
      <c r="ATZ40" s="6"/>
      <c r="AUA40" s="6"/>
      <c r="AUB40" s="6"/>
      <c r="AUC40" s="6"/>
      <c r="AUD40" s="6"/>
      <c r="AUE40" s="6"/>
      <c r="AUF40" s="6"/>
      <c r="AUG40" s="6"/>
      <c r="AUH40" s="6"/>
      <c r="AUI40" s="6"/>
      <c r="AUJ40" s="6"/>
      <c r="AUK40" s="6"/>
      <c r="AUL40" s="6"/>
      <c r="AUM40" s="6"/>
      <c r="AUN40" s="6"/>
      <c r="AUO40" s="6"/>
      <c r="AUP40" s="6"/>
      <c r="AUQ40" s="6"/>
      <c r="AUR40" s="6"/>
      <c r="AUS40" s="6"/>
      <c r="AUT40" s="6"/>
      <c r="AUU40" s="6"/>
      <c r="AUV40" s="6"/>
      <c r="AUW40" s="6"/>
      <c r="AUX40" s="6"/>
      <c r="AUY40" s="6"/>
      <c r="AUZ40" s="6"/>
      <c r="AVA40" s="6"/>
      <c r="AVB40" s="6"/>
      <c r="AVC40" s="6"/>
      <c r="AVD40" s="6"/>
      <c r="AVE40" s="6"/>
      <c r="AVF40" s="6"/>
      <c r="AVG40" s="6"/>
      <c r="AVH40" s="6"/>
      <c r="AVI40" s="6"/>
      <c r="AVJ40" s="6"/>
      <c r="AVK40" s="6"/>
      <c r="AVL40" s="6"/>
      <c r="AVM40" s="6"/>
      <c r="AVN40" s="6"/>
      <c r="AVO40" s="6"/>
      <c r="AVP40" s="6"/>
      <c r="AVQ40" s="6"/>
      <c r="AVR40" s="6"/>
      <c r="AVS40" s="6"/>
      <c r="AVT40" s="6"/>
      <c r="AVU40" s="6"/>
      <c r="AVV40" s="6"/>
      <c r="AVW40" s="6"/>
      <c r="AVX40" s="6"/>
      <c r="AVY40" s="6"/>
      <c r="AVZ40" s="6"/>
      <c r="AWA40" s="6"/>
      <c r="AWB40" s="6"/>
      <c r="AWC40" s="6"/>
      <c r="AWD40" s="6"/>
      <c r="AWE40" s="6"/>
      <c r="AWF40" s="6"/>
      <c r="AWG40" s="6"/>
      <c r="AWH40" s="6"/>
      <c r="AWI40" s="6"/>
      <c r="AWJ40" s="6"/>
      <c r="AWK40" s="6"/>
      <c r="AWL40" s="6"/>
      <c r="AWM40" s="6"/>
      <c r="AWN40" s="6"/>
      <c r="AWO40" s="6"/>
      <c r="AWP40" s="6"/>
      <c r="AWQ40" s="6"/>
      <c r="AWR40" s="6"/>
      <c r="AWS40" s="6"/>
      <c r="AWT40" s="6"/>
      <c r="AWU40" s="6"/>
      <c r="AWV40" s="6"/>
      <c r="AWW40" s="6"/>
      <c r="AWX40" s="6"/>
      <c r="AWY40" s="6"/>
      <c r="AWZ40" s="6"/>
      <c r="AXA40" s="6"/>
      <c r="AXB40" s="6"/>
      <c r="AXC40" s="6"/>
      <c r="AXD40" s="6"/>
      <c r="AXE40" s="6"/>
      <c r="AXF40" s="6"/>
      <c r="AXG40" s="6"/>
      <c r="AXH40" s="6"/>
      <c r="AXI40" s="6"/>
      <c r="AXJ40" s="6"/>
      <c r="AXK40" s="6"/>
      <c r="AXL40" s="6"/>
      <c r="AXM40" s="6"/>
      <c r="AXN40" s="6"/>
      <c r="AXO40" s="6"/>
      <c r="AXP40" s="6"/>
      <c r="AXQ40" s="6"/>
      <c r="AXR40" s="6"/>
      <c r="AXS40" s="6"/>
      <c r="AXT40" s="6"/>
      <c r="AXU40" s="6"/>
      <c r="AXV40" s="6"/>
      <c r="AXW40" s="6"/>
      <c r="AXX40" s="6"/>
      <c r="AXY40" s="6"/>
      <c r="AXZ40" s="6"/>
      <c r="AYA40" s="6"/>
      <c r="AYB40" s="6"/>
      <c r="AYC40" s="6"/>
      <c r="AYD40" s="6"/>
      <c r="AYE40" s="6"/>
      <c r="AYF40" s="6"/>
      <c r="AYG40" s="6"/>
      <c r="AYH40" s="6"/>
      <c r="AYI40" s="6"/>
      <c r="AYJ40" s="6"/>
      <c r="AYK40" s="6"/>
      <c r="AYL40" s="6"/>
      <c r="AYM40" s="6"/>
      <c r="AYN40" s="6"/>
      <c r="AYO40" s="6"/>
      <c r="AYP40" s="6"/>
      <c r="AYQ40" s="6"/>
      <c r="AYR40" s="6"/>
      <c r="AYS40" s="6"/>
      <c r="AYT40" s="6"/>
      <c r="AYU40" s="6"/>
      <c r="AYV40" s="6"/>
      <c r="AYW40" s="6"/>
      <c r="AYX40" s="6"/>
      <c r="AYY40" s="6"/>
      <c r="AYZ40" s="6"/>
      <c r="AZA40" s="6"/>
      <c r="AZB40" s="6"/>
      <c r="AZC40" s="6"/>
      <c r="AZD40" s="6"/>
      <c r="AZE40" s="6"/>
      <c r="AZF40" s="6"/>
      <c r="AZG40" s="6"/>
      <c r="AZH40" s="6"/>
      <c r="AZI40" s="6"/>
      <c r="AZJ40" s="6"/>
      <c r="AZK40" s="6"/>
      <c r="AZL40" s="6"/>
      <c r="AZM40" s="6"/>
      <c r="AZN40" s="6"/>
      <c r="AZO40" s="6"/>
      <c r="AZP40" s="6"/>
      <c r="AZQ40" s="6"/>
      <c r="AZR40" s="6"/>
      <c r="AZS40" s="6"/>
      <c r="AZT40" s="6"/>
      <c r="AZU40" s="6"/>
      <c r="AZV40" s="6"/>
      <c r="AZW40" s="6"/>
      <c r="AZX40" s="6"/>
      <c r="AZY40" s="6"/>
      <c r="AZZ40" s="6"/>
      <c r="BAA40" s="6"/>
      <c r="BAB40" s="6"/>
      <c r="BAC40" s="6"/>
      <c r="BAD40" s="6"/>
      <c r="BAE40" s="6"/>
      <c r="BAF40" s="6"/>
      <c r="BAG40" s="6"/>
      <c r="BAH40" s="6"/>
      <c r="BAI40" s="6"/>
      <c r="BAJ40" s="6"/>
      <c r="BAK40" s="6"/>
      <c r="BAL40" s="6"/>
      <c r="BAM40" s="6"/>
      <c r="BAN40" s="6"/>
      <c r="BAO40" s="6"/>
      <c r="BAP40" s="6"/>
      <c r="BAQ40" s="6"/>
      <c r="BAR40" s="6"/>
      <c r="BAS40" s="6"/>
      <c r="BAT40" s="6"/>
      <c r="BAU40" s="6"/>
      <c r="BAV40" s="6"/>
      <c r="BAW40" s="6"/>
      <c r="BAX40" s="6"/>
      <c r="BAY40" s="6"/>
      <c r="BAZ40" s="6"/>
      <c r="BBA40" s="6"/>
      <c r="BBB40" s="6"/>
      <c r="BBC40" s="6"/>
      <c r="BBD40" s="6"/>
      <c r="BBE40" s="6"/>
      <c r="BBF40" s="6"/>
      <c r="BBG40" s="6"/>
      <c r="BBH40" s="6"/>
      <c r="BBI40" s="6"/>
      <c r="BBJ40" s="6"/>
      <c r="BBK40" s="6"/>
      <c r="BBL40" s="6"/>
      <c r="BBM40" s="6"/>
      <c r="BBN40" s="6"/>
      <c r="BBO40" s="6"/>
      <c r="BBP40" s="6"/>
      <c r="BBQ40" s="6"/>
      <c r="BBR40" s="6"/>
      <c r="BBS40" s="6"/>
      <c r="BBT40" s="6"/>
      <c r="BBU40" s="6"/>
      <c r="BBV40" s="6"/>
      <c r="BBW40" s="6"/>
      <c r="BBX40" s="6"/>
      <c r="BBY40" s="6"/>
      <c r="BBZ40" s="6"/>
      <c r="BCA40" s="6"/>
      <c r="BCB40" s="6"/>
      <c r="BCC40" s="6"/>
      <c r="BCD40" s="6"/>
      <c r="BCE40" s="6"/>
      <c r="BCF40" s="6"/>
      <c r="BCG40" s="6"/>
      <c r="BCH40" s="6"/>
      <c r="BCI40" s="6"/>
      <c r="BCJ40" s="6"/>
      <c r="BCK40" s="6"/>
      <c r="BCL40" s="6"/>
      <c r="BCM40" s="6"/>
      <c r="BCN40" s="6"/>
      <c r="BCO40" s="6"/>
      <c r="BCP40" s="6"/>
      <c r="BCQ40" s="6"/>
      <c r="BCR40" s="6"/>
      <c r="BCS40" s="6"/>
      <c r="BCT40" s="6"/>
      <c r="BCU40" s="6"/>
      <c r="BCV40" s="6"/>
      <c r="BCW40" s="6"/>
      <c r="BCX40" s="6"/>
      <c r="BCY40" s="6"/>
      <c r="BCZ40" s="6"/>
      <c r="BDA40" s="6"/>
      <c r="BDB40" s="6"/>
      <c r="BDC40" s="6"/>
      <c r="BDD40" s="6"/>
      <c r="BDE40" s="6"/>
      <c r="BDF40" s="6"/>
      <c r="BDG40" s="6"/>
      <c r="BDH40" s="6"/>
      <c r="BDI40" s="6"/>
      <c r="BDJ40" s="6"/>
      <c r="BDK40" s="6"/>
      <c r="BDL40" s="6"/>
      <c r="BDM40" s="6"/>
      <c r="BDN40" s="6"/>
      <c r="BDO40" s="6"/>
      <c r="BDP40" s="6"/>
      <c r="BDQ40" s="6"/>
      <c r="BDR40" s="6"/>
      <c r="BDS40" s="6"/>
      <c r="BDT40" s="6"/>
      <c r="BDU40" s="6"/>
      <c r="BDV40" s="6"/>
      <c r="BDW40" s="6"/>
      <c r="BDX40" s="6"/>
      <c r="BDY40" s="6"/>
      <c r="BDZ40" s="6"/>
      <c r="BEA40" s="6"/>
      <c r="BEB40" s="6"/>
      <c r="BEC40" s="6"/>
      <c r="BED40" s="6"/>
      <c r="BEE40" s="6"/>
      <c r="BEF40" s="6"/>
      <c r="BEG40" s="6"/>
      <c r="BEH40" s="6"/>
      <c r="BEI40" s="6"/>
      <c r="BEJ40" s="6"/>
      <c r="BEK40" s="6"/>
      <c r="BEL40" s="6"/>
      <c r="BEM40" s="6"/>
      <c r="BEN40" s="6"/>
      <c r="BEO40" s="6"/>
      <c r="BEP40" s="6"/>
      <c r="BEQ40" s="6"/>
      <c r="BER40" s="6"/>
      <c r="BES40" s="6"/>
      <c r="BET40" s="6"/>
      <c r="BEU40" s="6"/>
      <c r="BEV40" s="6"/>
      <c r="BEW40" s="6"/>
      <c r="BEX40" s="6"/>
      <c r="BEY40" s="6"/>
      <c r="BEZ40" s="6"/>
      <c r="BFA40" s="6"/>
      <c r="BFB40" s="6"/>
      <c r="BFC40" s="6"/>
      <c r="BFD40" s="6"/>
      <c r="BFE40" s="6"/>
      <c r="BFF40" s="6"/>
      <c r="BFG40" s="6"/>
      <c r="BFH40" s="6"/>
      <c r="BFI40" s="6"/>
      <c r="BFJ40" s="6"/>
      <c r="BFK40" s="6"/>
      <c r="BFL40" s="6"/>
      <c r="BFM40" s="6"/>
      <c r="BFN40" s="6"/>
      <c r="BFO40" s="6"/>
      <c r="BFP40" s="6"/>
      <c r="BFQ40" s="6"/>
      <c r="BFR40" s="6"/>
      <c r="BFS40" s="6"/>
      <c r="BFT40" s="6"/>
      <c r="BFU40" s="6"/>
      <c r="BFV40" s="6"/>
      <c r="BFW40" s="6"/>
      <c r="BFX40" s="6"/>
      <c r="BFY40" s="6"/>
      <c r="BFZ40" s="6"/>
      <c r="BGA40" s="6"/>
      <c r="BGB40" s="6"/>
      <c r="BGC40" s="6"/>
      <c r="BGD40" s="6"/>
      <c r="BGE40" s="6"/>
      <c r="BGF40" s="6"/>
      <c r="BGG40" s="6"/>
      <c r="BGH40" s="6"/>
      <c r="BGI40" s="6"/>
      <c r="BGJ40" s="6"/>
      <c r="BGK40" s="6"/>
      <c r="BGL40" s="6"/>
      <c r="BGM40" s="6"/>
      <c r="BGN40" s="6"/>
      <c r="BGO40" s="6"/>
      <c r="BGP40" s="6"/>
      <c r="BGQ40" s="6"/>
      <c r="BGR40" s="6"/>
      <c r="BGS40" s="6"/>
      <c r="BGT40" s="6"/>
      <c r="BGU40" s="6"/>
      <c r="BGV40" s="6"/>
      <c r="BGW40" s="6"/>
      <c r="BGX40" s="6"/>
      <c r="BGY40" s="6"/>
      <c r="BGZ40" s="6"/>
      <c r="BHA40" s="6"/>
      <c r="BHB40" s="6"/>
      <c r="BHC40" s="6"/>
      <c r="BHD40" s="6"/>
      <c r="BHE40" s="6"/>
      <c r="BHF40" s="6"/>
      <c r="BHG40" s="6"/>
      <c r="BHH40" s="6"/>
      <c r="BHI40" s="6"/>
      <c r="BHJ40" s="6"/>
      <c r="BHK40" s="6"/>
      <c r="BHL40" s="6"/>
      <c r="BHM40" s="6"/>
      <c r="BHN40" s="6"/>
      <c r="BHO40" s="6"/>
      <c r="BHP40" s="6"/>
      <c r="BHQ40" s="6"/>
      <c r="BHR40" s="6"/>
      <c r="BHS40" s="6"/>
      <c r="BHT40" s="6"/>
      <c r="BHU40" s="6"/>
      <c r="BHV40" s="6"/>
      <c r="BHW40" s="6"/>
      <c r="BHX40" s="6"/>
      <c r="BHY40" s="6"/>
      <c r="BHZ40" s="6"/>
      <c r="BIA40" s="6"/>
      <c r="BIB40" s="6"/>
      <c r="BIC40" s="6"/>
    </row>
    <row r="41" spans="1:1589" ht="12" customHeight="1" x14ac:dyDescent="0.3">
      <c r="A41" s="21" t="s">
        <v>59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2">
        <v>599867</v>
      </c>
      <c r="Q41" s="22">
        <v>1509157</v>
      </c>
      <c r="R41" s="22">
        <v>2885431</v>
      </c>
      <c r="S41" s="22">
        <v>3428527</v>
      </c>
      <c r="T41" s="34">
        <v>3892790</v>
      </c>
      <c r="U41" s="34">
        <f>U42+U43+U44+U45+U46+U51</f>
        <v>4310111</v>
      </c>
      <c r="V41" s="34">
        <f>V42+V43+V44+V45+V46+V51</f>
        <v>823870.70000000007</v>
      </c>
      <c r="W41" s="34">
        <f>W42+W43+W44+W45+W46+W48+W50+W51</f>
        <v>885375.46</v>
      </c>
      <c r="X41" s="34">
        <f>X42+X43+X44+X45+X46+X47+X48+X49+X50+X51</f>
        <v>1148482.72</v>
      </c>
      <c r="Y41" s="34">
        <f>Y42+Y43+Y44+Y45+Y46+Y47+Y48+Y49+Y50+Y51</f>
        <v>1489843.8</v>
      </c>
      <c r="Z41" s="34">
        <f>Z42+Z43+Z44+Z45+Z46+Z47+Z48+Z49+Z50+Z51</f>
        <v>716674.31</v>
      </c>
    </row>
    <row r="42" spans="1:1589" ht="12" customHeight="1" x14ac:dyDescent="0.3">
      <c r="A42" s="14" t="s">
        <v>49</v>
      </c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11"/>
      <c r="M42" s="12"/>
      <c r="N42" s="12"/>
      <c r="O42" s="12"/>
      <c r="P42" s="12">
        <v>265000</v>
      </c>
      <c r="Q42" s="12">
        <v>1129664</v>
      </c>
      <c r="R42" s="12">
        <v>1963521</v>
      </c>
      <c r="S42" s="12">
        <v>2527378</v>
      </c>
      <c r="T42" s="33">
        <v>2885753</v>
      </c>
      <c r="U42" s="33">
        <v>2718515</v>
      </c>
      <c r="V42" s="33">
        <v>655181.64</v>
      </c>
      <c r="W42" s="33">
        <v>599823.30000000005</v>
      </c>
      <c r="X42" s="33">
        <v>299105.59999999998</v>
      </c>
      <c r="Y42" s="33">
        <v>54464</v>
      </c>
      <c r="Z42" s="33">
        <v>43636.27</v>
      </c>
    </row>
    <row r="43" spans="1:1589" ht="12" customHeight="1" x14ac:dyDescent="0.3">
      <c r="A43" s="27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5"/>
      <c r="L43" s="24"/>
      <c r="M43" s="25"/>
      <c r="N43" s="25"/>
      <c r="O43" s="25"/>
      <c r="P43" s="25">
        <v>120000</v>
      </c>
      <c r="Q43" s="25">
        <v>150000</v>
      </c>
      <c r="R43" s="25">
        <v>703742</v>
      </c>
      <c r="S43" s="25">
        <v>700000</v>
      </c>
      <c r="T43" s="36">
        <v>700000</v>
      </c>
      <c r="U43" s="36">
        <v>700000</v>
      </c>
      <c r="V43" s="36">
        <v>18689.060000000001</v>
      </c>
      <c r="W43" s="36"/>
      <c r="X43" s="36">
        <v>308209</v>
      </c>
      <c r="Y43" s="36">
        <v>360919.5</v>
      </c>
      <c r="Z43" s="36">
        <v>257458</v>
      </c>
    </row>
    <row r="44" spans="1:1589" ht="12" customHeight="1" x14ac:dyDescent="0.3">
      <c r="A44" s="14" t="s">
        <v>16</v>
      </c>
      <c r="B44" s="11"/>
      <c r="C44" s="11"/>
      <c r="D44" s="11"/>
      <c r="E44" s="11"/>
      <c r="F44" s="11"/>
      <c r="G44" s="11"/>
      <c r="H44" s="11"/>
      <c r="I44" s="11"/>
      <c r="J44" s="11"/>
      <c r="K44" s="12"/>
      <c r="L44" s="11"/>
      <c r="M44" s="12"/>
      <c r="N44" s="12"/>
      <c r="O44" s="12"/>
      <c r="P44" s="12" t="s">
        <v>54</v>
      </c>
      <c r="Q44" s="12">
        <v>50000</v>
      </c>
      <c r="R44" s="12">
        <v>55000</v>
      </c>
      <c r="S44" s="12">
        <v>60000</v>
      </c>
      <c r="T44" s="33">
        <v>156951</v>
      </c>
      <c r="U44" s="33">
        <v>149997</v>
      </c>
      <c r="V44" s="33"/>
      <c r="W44" s="33"/>
      <c r="X44" s="33"/>
      <c r="Y44" s="33"/>
      <c r="Z44" s="33"/>
    </row>
    <row r="45" spans="1:1589" ht="12" customHeight="1" x14ac:dyDescent="0.3">
      <c r="A45" s="27" t="s">
        <v>50</v>
      </c>
      <c r="B45" s="24"/>
      <c r="C45" s="24"/>
      <c r="D45" s="24"/>
      <c r="E45" s="24"/>
      <c r="F45" s="24"/>
      <c r="G45" s="24"/>
      <c r="H45" s="24"/>
      <c r="I45" s="24"/>
      <c r="J45" s="24"/>
      <c r="K45" s="25"/>
      <c r="L45" s="24"/>
      <c r="M45" s="25"/>
      <c r="N45" s="25"/>
      <c r="O45" s="25"/>
      <c r="P45" s="25">
        <v>140000</v>
      </c>
      <c r="Q45" s="25">
        <v>59493</v>
      </c>
      <c r="R45" s="25">
        <v>43168</v>
      </c>
      <c r="S45" s="25">
        <v>41149</v>
      </c>
      <c r="T45" s="36">
        <v>20552</v>
      </c>
      <c r="U45" s="36">
        <v>566599</v>
      </c>
      <c r="V45" s="36"/>
      <c r="W45" s="36"/>
      <c r="X45" s="36"/>
      <c r="Y45" s="36"/>
      <c r="Z45" s="36"/>
    </row>
    <row r="46" spans="1:1589" ht="12" customHeight="1" x14ac:dyDescent="0.3">
      <c r="A46" s="14" t="s">
        <v>51</v>
      </c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1"/>
      <c r="M46" s="12"/>
      <c r="N46" s="12"/>
      <c r="O46" s="12"/>
      <c r="P46" s="12">
        <v>74867</v>
      </c>
      <c r="Q46" s="12">
        <v>120000</v>
      </c>
      <c r="R46" s="12">
        <v>120000</v>
      </c>
      <c r="S46" s="12">
        <v>100000</v>
      </c>
      <c r="T46" s="33">
        <v>129534</v>
      </c>
      <c r="U46" s="33">
        <v>125000</v>
      </c>
      <c r="V46" s="33">
        <v>100000</v>
      </c>
      <c r="W46" s="33">
        <v>114596.09</v>
      </c>
      <c r="X46" s="33">
        <v>41787.31</v>
      </c>
      <c r="Y46" s="33">
        <v>40000</v>
      </c>
      <c r="Z46" s="33">
        <v>37500</v>
      </c>
    </row>
    <row r="47" spans="1:1589" ht="12" customHeight="1" x14ac:dyDescent="0.3">
      <c r="A47" s="27" t="s">
        <v>79</v>
      </c>
      <c r="B47" s="35"/>
      <c r="C47" s="35"/>
      <c r="D47" s="35"/>
      <c r="E47" s="35"/>
      <c r="F47" s="35"/>
      <c r="G47" s="35"/>
      <c r="H47" s="35"/>
      <c r="I47" s="35"/>
      <c r="J47" s="35"/>
      <c r="K47" s="36"/>
      <c r="L47" s="35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>
        <v>63200</v>
      </c>
      <c r="Y47" s="36"/>
      <c r="Z47" s="36">
        <v>100000</v>
      </c>
    </row>
    <row r="48" spans="1:1589" ht="12" customHeight="1" x14ac:dyDescent="0.3">
      <c r="A48" s="14" t="s">
        <v>77</v>
      </c>
      <c r="B48" s="32"/>
      <c r="C48" s="32"/>
      <c r="D48" s="32"/>
      <c r="E48" s="32"/>
      <c r="F48" s="32"/>
      <c r="G48" s="32"/>
      <c r="H48" s="32"/>
      <c r="I48" s="32"/>
      <c r="J48" s="32"/>
      <c r="K48" s="33"/>
      <c r="L48" s="32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>
        <v>24940</v>
      </c>
      <c r="X48" s="33"/>
      <c r="Y48" s="33"/>
      <c r="Z48" s="33"/>
    </row>
    <row r="49" spans="1:1589" ht="12" customHeight="1" x14ac:dyDescent="0.3">
      <c r="A49" s="27" t="s">
        <v>81</v>
      </c>
      <c r="B49" s="35"/>
      <c r="C49" s="35"/>
      <c r="D49" s="35"/>
      <c r="E49" s="35"/>
      <c r="F49" s="35"/>
      <c r="G49" s="35"/>
      <c r="H49" s="35"/>
      <c r="I49" s="35"/>
      <c r="J49" s="35"/>
      <c r="K49" s="36"/>
      <c r="L49" s="35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>
        <v>600000</v>
      </c>
      <c r="Z49" s="36"/>
    </row>
    <row r="50" spans="1:1589" s="29" customFormat="1" ht="12" customHeight="1" x14ac:dyDescent="0.3">
      <c r="A50" s="14" t="s">
        <v>76</v>
      </c>
      <c r="B50" s="32"/>
      <c r="C50" s="32"/>
      <c r="D50" s="32"/>
      <c r="E50" s="32"/>
      <c r="F50" s="32"/>
      <c r="G50" s="32"/>
      <c r="H50" s="32"/>
      <c r="I50" s="32"/>
      <c r="J50" s="32"/>
      <c r="K50" s="33"/>
      <c r="L50" s="32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>
        <v>96016.07</v>
      </c>
      <c r="X50" s="33">
        <v>204054.96</v>
      </c>
      <c r="Y50" s="33">
        <v>205472</v>
      </c>
      <c r="Z50" s="33">
        <v>192318.89</v>
      </c>
    </row>
    <row r="51" spans="1:1589" ht="12" customHeight="1" x14ac:dyDescent="0.3">
      <c r="A51" s="27" t="s">
        <v>73</v>
      </c>
      <c r="B51" s="35"/>
      <c r="C51" s="35"/>
      <c r="D51" s="35"/>
      <c r="E51" s="35"/>
      <c r="F51" s="35"/>
      <c r="G51" s="35"/>
      <c r="H51" s="35"/>
      <c r="I51" s="35"/>
      <c r="J51" s="35"/>
      <c r="K51" s="36"/>
      <c r="L51" s="35"/>
      <c r="M51" s="36"/>
      <c r="N51" s="36"/>
      <c r="O51" s="36"/>
      <c r="P51" s="36"/>
      <c r="Q51" s="36"/>
      <c r="R51" s="36"/>
      <c r="S51" s="36"/>
      <c r="T51" s="36">
        <v>143476</v>
      </c>
      <c r="U51" s="36">
        <v>50000</v>
      </c>
      <c r="V51" s="36">
        <v>50000</v>
      </c>
      <c r="W51" s="36">
        <v>50000</v>
      </c>
      <c r="X51" s="36">
        <v>232125.85</v>
      </c>
      <c r="Y51" s="36">
        <v>228988.3</v>
      </c>
      <c r="Z51" s="36">
        <v>85761.15</v>
      </c>
      <c r="AA51" s="47"/>
    </row>
    <row r="52" spans="1:1589" s="9" customFormat="1" ht="12" customHeight="1" x14ac:dyDescent="0.3">
      <c r="A52" s="15"/>
      <c r="B52" s="11"/>
      <c r="C52" s="11"/>
      <c r="D52" s="11"/>
      <c r="E52" s="11"/>
      <c r="F52" s="11"/>
      <c r="G52" s="11"/>
      <c r="H52" s="11"/>
      <c r="I52" s="11"/>
      <c r="J52" s="11"/>
      <c r="K52" s="12"/>
      <c r="L52" s="11"/>
      <c r="M52" s="12"/>
      <c r="N52" s="12"/>
      <c r="O52" s="12"/>
      <c r="P52" s="12"/>
      <c r="Q52" s="12"/>
      <c r="R52" s="12"/>
      <c r="S52" s="12"/>
      <c r="T52" s="39"/>
      <c r="U52" s="44"/>
      <c r="V52" s="44"/>
      <c r="W52" s="44"/>
      <c r="X52" s="44"/>
      <c r="Y52" s="44"/>
      <c r="Z52" s="44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  <c r="TD52" s="6"/>
      <c r="TE52" s="6"/>
      <c r="TF52" s="6"/>
      <c r="TG52" s="6"/>
      <c r="TH52" s="6"/>
      <c r="TI52" s="6"/>
      <c r="TJ52" s="6"/>
      <c r="TK52" s="6"/>
      <c r="TL52" s="6"/>
      <c r="TM52" s="6"/>
      <c r="TN52" s="6"/>
      <c r="TO52" s="6"/>
      <c r="TP52" s="6"/>
      <c r="TQ52" s="6"/>
      <c r="TR52" s="6"/>
      <c r="TS52" s="6"/>
      <c r="TT52" s="6"/>
      <c r="TU52" s="6"/>
      <c r="TV52" s="6"/>
      <c r="TW52" s="6"/>
      <c r="TX52" s="6"/>
      <c r="TY52" s="6"/>
      <c r="TZ52" s="6"/>
      <c r="UA52" s="6"/>
      <c r="UB52" s="6"/>
      <c r="UC52" s="6"/>
      <c r="UD52" s="6"/>
      <c r="UE52" s="6"/>
      <c r="UF52" s="6"/>
      <c r="UG52" s="6"/>
      <c r="UH52" s="6"/>
      <c r="UI52" s="6"/>
      <c r="UJ52" s="6"/>
      <c r="UK52" s="6"/>
      <c r="UL52" s="6"/>
      <c r="UM52" s="6"/>
      <c r="UN52" s="6"/>
      <c r="UO52" s="6"/>
      <c r="UP52" s="6"/>
      <c r="UQ52" s="6"/>
      <c r="UR52" s="6"/>
      <c r="US52" s="6"/>
      <c r="UT52" s="6"/>
      <c r="UU52" s="6"/>
      <c r="UV52" s="6"/>
      <c r="UW52" s="6"/>
      <c r="UX52" s="6"/>
      <c r="UY52" s="6"/>
      <c r="UZ52" s="6"/>
      <c r="VA52" s="6"/>
      <c r="VB52" s="6"/>
      <c r="VC52" s="6"/>
      <c r="VD52" s="6"/>
      <c r="VE52" s="6"/>
      <c r="VF52" s="6"/>
      <c r="VG52" s="6"/>
      <c r="VH52" s="6"/>
      <c r="VI52" s="6"/>
      <c r="VJ52" s="6"/>
      <c r="VK52" s="6"/>
      <c r="VL52" s="6"/>
      <c r="VM52" s="6"/>
      <c r="VN52" s="6"/>
      <c r="VO52" s="6"/>
      <c r="VP52" s="6"/>
      <c r="VQ52" s="6"/>
      <c r="VR52" s="6"/>
      <c r="VS52" s="6"/>
      <c r="VT52" s="6"/>
      <c r="VU52" s="6"/>
      <c r="VV52" s="6"/>
      <c r="VW52" s="6"/>
      <c r="VX52" s="6"/>
      <c r="VY52" s="6"/>
      <c r="VZ52" s="6"/>
      <c r="WA52" s="6"/>
      <c r="WB52" s="6"/>
      <c r="WC52" s="6"/>
      <c r="WD52" s="6"/>
      <c r="WE52" s="6"/>
      <c r="WF52" s="6"/>
      <c r="WG52" s="6"/>
      <c r="WH52" s="6"/>
      <c r="WI52" s="6"/>
      <c r="WJ52" s="6"/>
      <c r="WK52" s="6"/>
      <c r="WL52" s="6"/>
      <c r="WM52" s="6"/>
      <c r="WN52" s="6"/>
      <c r="WO52" s="6"/>
      <c r="WP52" s="6"/>
      <c r="WQ52" s="6"/>
      <c r="WR52" s="6"/>
      <c r="WS52" s="6"/>
      <c r="WT52" s="6"/>
      <c r="WU52" s="6"/>
      <c r="WV52" s="6"/>
      <c r="WW52" s="6"/>
      <c r="WX52" s="6"/>
      <c r="WY52" s="6"/>
      <c r="WZ52" s="6"/>
      <c r="XA52" s="6"/>
      <c r="XB52" s="6"/>
      <c r="XC52" s="6"/>
      <c r="XD52" s="6"/>
      <c r="XE52" s="6"/>
      <c r="XF52" s="6"/>
      <c r="XG52" s="6"/>
      <c r="XH52" s="6"/>
      <c r="XI52" s="6"/>
      <c r="XJ52" s="6"/>
      <c r="XK52" s="6"/>
      <c r="XL52" s="6"/>
      <c r="XM52" s="6"/>
      <c r="XN52" s="6"/>
      <c r="XO52" s="6"/>
      <c r="XP52" s="6"/>
      <c r="XQ52" s="6"/>
      <c r="XR52" s="6"/>
      <c r="XS52" s="6"/>
      <c r="XT52" s="6"/>
      <c r="XU52" s="6"/>
      <c r="XV52" s="6"/>
      <c r="XW52" s="6"/>
      <c r="XX52" s="6"/>
      <c r="XY52" s="6"/>
      <c r="XZ52" s="6"/>
      <c r="YA52" s="6"/>
      <c r="YB52" s="6"/>
      <c r="YC52" s="6"/>
      <c r="YD52" s="6"/>
      <c r="YE52" s="6"/>
      <c r="YF52" s="6"/>
      <c r="YG52" s="6"/>
      <c r="YH52" s="6"/>
      <c r="YI52" s="6"/>
      <c r="YJ52" s="6"/>
      <c r="YK52" s="6"/>
      <c r="YL52" s="6"/>
      <c r="YM52" s="6"/>
      <c r="YN52" s="6"/>
      <c r="YO52" s="6"/>
      <c r="YP52" s="6"/>
      <c r="YQ52" s="6"/>
      <c r="YR52" s="6"/>
      <c r="YS52" s="6"/>
      <c r="YT52" s="6"/>
      <c r="YU52" s="6"/>
      <c r="YV52" s="6"/>
      <c r="YW52" s="6"/>
      <c r="YX52" s="6"/>
      <c r="YY52" s="6"/>
      <c r="YZ52" s="6"/>
      <c r="ZA52" s="6"/>
      <c r="ZB52" s="6"/>
      <c r="ZC52" s="6"/>
      <c r="ZD52" s="6"/>
      <c r="ZE52" s="6"/>
      <c r="ZF52" s="6"/>
      <c r="ZG52" s="6"/>
      <c r="ZH52" s="6"/>
      <c r="ZI52" s="6"/>
      <c r="ZJ52" s="6"/>
      <c r="ZK52" s="6"/>
      <c r="ZL52" s="6"/>
      <c r="ZM52" s="6"/>
      <c r="ZN52" s="6"/>
      <c r="ZO52" s="6"/>
      <c r="ZP52" s="6"/>
      <c r="ZQ52" s="6"/>
      <c r="ZR52" s="6"/>
      <c r="ZS52" s="6"/>
      <c r="ZT52" s="6"/>
      <c r="ZU52" s="6"/>
      <c r="ZV52" s="6"/>
      <c r="ZW52" s="6"/>
      <c r="ZX52" s="6"/>
      <c r="ZY52" s="6"/>
      <c r="ZZ52" s="6"/>
      <c r="AAA52" s="6"/>
      <c r="AAB52" s="6"/>
      <c r="AAC52" s="6"/>
      <c r="AAD52" s="6"/>
      <c r="AAE52" s="6"/>
      <c r="AAF52" s="6"/>
      <c r="AAG52" s="6"/>
      <c r="AAH52" s="6"/>
      <c r="AAI52" s="6"/>
      <c r="AAJ52" s="6"/>
      <c r="AAK52" s="6"/>
      <c r="AAL52" s="6"/>
      <c r="AAM52" s="6"/>
      <c r="AAN52" s="6"/>
      <c r="AAO52" s="6"/>
      <c r="AAP52" s="6"/>
      <c r="AAQ52" s="6"/>
      <c r="AAR52" s="6"/>
      <c r="AAS52" s="6"/>
      <c r="AAT52" s="6"/>
      <c r="AAU52" s="6"/>
      <c r="AAV52" s="6"/>
      <c r="AAW52" s="6"/>
      <c r="AAX52" s="6"/>
      <c r="AAY52" s="6"/>
      <c r="AAZ52" s="6"/>
      <c r="ABA52" s="6"/>
      <c r="ABB52" s="6"/>
      <c r="ABC52" s="6"/>
      <c r="ABD52" s="6"/>
      <c r="ABE52" s="6"/>
      <c r="ABF52" s="6"/>
      <c r="ABG52" s="6"/>
      <c r="ABH52" s="6"/>
      <c r="ABI52" s="6"/>
      <c r="ABJ52" s="6"/>
      <c r="ABK52" s="6"/>
      <c r="ABL52" s="6"/>
      <c r="ABM52" s="6"/>
      <c r="ABN52" s="6"/>
      <c r="ABO52" s="6"/>
      <c r="ABP52" s="6"/>
      <c r="ABQ52" s="6"/>
      <c r="ABR52" s="6"/>
      <c r="ABS52" s="6"/>
      <c r="ABT52" s="6"/>
      <c r="ABU52" s="6"/>
      <c r="ABV52" s="6"/>
      <c r="ABW52" s="6"/>
      <c r="ABX52" s="6"/>
      <c r="ABY52" s="6"/>
      <c r="ABZ52" s="6"/>
      <c r="ACA52" s="6"/>
      <c r="ACB52" s="6"/>
      <c r="ACC52" s="6"/>
      <c r="ACD52" s="6"/>
      <c r="ACE52" s="6"/>
      <c r="ACF52" s="6"/>
      <c r="ACG52" s="6"/>
      <c r="ACH52" s="6"/>
      <c r="ACI52" s="6"/>
      <c r="ACJ52" s="6"/>
      <c r="ACK52" s="6"/>
      <c r="ACL52" s="6"/>
      <c r="ACM52" s="6"/>
      <c r="ACN52" s="6"/>
      <c r="ACO52" s="6"/>
      <c r="ACP52" s="6"/>
      <c r="ACQ52" s="6"/>
      <c r="ACR52" s="6"/>
      <c r="ACS52" s="6"/>
      <c r="ACT52" s="6"/>
      <c r="ACU52" s="6"/>
      <c r="ACV52" s="6"/>
      <c r="ACW52" s="6"/>
      <c r="ACX52" s="6"/>
      <c r="ACY52" s="6"/>
      <c r="ACZ52" s="6"/>
      <c r="ADA52" s="6"/>
      <c r="ADB52" s="6"/>
      <c r="ADC52" s="6"/>
      <c r="ADD52" s="6"/>
      <c r="ADE52" s="6"/>
      <c r="ADF52" s="6"/>
      <c r="ADG52" s="6"/>
      <c r="ADH52" s="6"/>
      <c r="ADI52" s="6"/>
      <c r="ADJ52" s="6"/>
      <c r="ADK52" s="6"/>
      <c r="ADL52" s="6"/>
      <c r="ADM52" s="6"/>
      <c r="ADN52" s="6"/>
      <c r="ADO52" s="6"/>
      <c r="ADP52" s="6"/>
      <c r="ADQ52" s="6"/>
      <c r="ADR52" s="6"/>
      <c r="ADS52" s="6"/>
      <c r="ADT52" s="6"/>
      <c r="ADU52" s="6"/>
      <c r="ADV52" s="6"/>
      <c r="ADW52" s="6"/>
      <c r="ADX52" s="6"/>
      <c r="ADY52" s="6"/>
      <c r="ADZ52" s="6"/>
      <c r="AEA52" s="6"/>
      <c r="AEB52" s="6"/>
      <c r="AEC52" s="6"/>
      <c r="AED52" s="6"/>
      <c r="AEE52" s="6"/>
      <c r="AEF52" s="6"/>
      <c r="AEG52" s="6"/>
      <c r="AEH52" s="6"/>
      <c r="AEI52" s="6"/>
      <c r="AEJ52" s="6"/>
      <c r="AEK52" s="6"/>
      <c r="AEL52" s="6"/>
      <c r="AEM52" s="6"/>
      <c r="AEN52" s="6"/>
      <c r="AEO52" s="6"/>
      <c r="AEP52" s="6"/>
      <c r="AEQ52" s="6"/>
      <c r="AER52" s="6"/>
      <c r="AES52" s="6"/>
      <c r="AET52" s="6"/>
      <c r="AEU52" s="6"/>
      <c r="AEV52" s="6"/>
      <c r="AEW52" s="6"/>
      <c r="AEX52" s="6"/>
      <c r="AEY52" s="6"/>
      <c r="AEZ52" s="6"/>
      <c r="AFA52" s="6"/>
      <c r="AFB52" s="6"/>
      <c r="AFC52" s="6"/>
      <c r="AFD52" s="6"/>
      <c r="AFE52" s="6"/>
      <c r="AFF52" s="6"/>
      <c r="AFG52" s="6"/>
      <c r="AFH52" s="6"/>
      <c r="AFI52" s="6"/>
      <c r="AFJ52" s="6"/>
      <c r="AFK52" s="6"/>
      <c r="AFL52" s="6"/>
      <c r="AFM52" s="6"/>
      <c r="AFN52" s="6"/>
      <c r="AFO52" s="6"/>
      <c r="AFP52" s="6"/>
      <c r="AFQ52" s="6"/>
      <c r="AFR52" s="6"/>
      <c r="AFS52" s="6"/>
      <c r="AFT52" s="6"/>
      <c r="AFU52" s="6"/>
      <c r="AFV52" s="6"/>
      <c r="AFW52" s="6"/>
      <c r="AFX52" s="6"/>
      <c r="AFY52" s="6"/>
      <c r="AFZ52" s="6"/>
      <c r="AGA52" s="6"/>
      <c r="AGB52" s="6"/>
      <c r="AGC52" s="6"/>
      <c r="AGD52" s="6"/>
      <c r="AGE52" s="6"/>
      <c r="AGF52" s="6"/>
      <c r="AGG52" s="6"/>
      <c r="AGH52" s="6"/>
      <c r="AGI52" s="6"/>
      <c r="AGJ52" s="6"/>
      <c r="AGK52" s="6"/>
      <c r="AGL52" s="6"/>
      <c r="AGM52" s="6"/>
      <c r="AGN52" s="6"/>
      <c r="AGO52" s="6"/>
      <c r="AGP52" s="6"/>
      <c r="AGQ52" s="6"/>
      <c r="AGR52" s="6"/>
      <c r="AGS52" s="6"/>
      <c r="AGT52" s="6"/>
      <c r="AGU52" s="6"/>
      <c r="AGV52" s="6"/>
      <c r="AGW52" s="6"/>
      <c r="AGX52" s="6"/>
      <c r="AGY52" s="6"/>
      <c r="AGZ52" s="6"/>
      <c r="AHA52" s="6"/>
      <c r="AHB52" s="6"/>
      <c r="AHC52" s="6"/>
      <c r="AHD52" s="6"/>
      <c r="AHE52" s="6"/>
      <c r="AHF52" s="6"/>
      <c r="AHG52" s="6"/>
      <c r="AHH52" s="6"/>
      <c r="AHI52" s="6"/>
      <c r="AHJ52" s="6"/>
      <c r="AHK52" s="6"/>
      <c r="AHL52" s="6"/>
      <c r="AHM52" s="6"/>
      <c r="AHN52" s="6"/>
      <c r="AHO52" s="6"/>
      <c r="AHP52" s="6"/>
      <c r="AHQ52" s="6"/>
      <c r="AHR52" s="6"/>
      <c r="AHS52" s="6"/>
      <c r="AHT52" s="6"/>
      <c r="AHU52" s="6"/>
      <c r="AHV52" s="6"/>
      <c r="AHW52" s="6"/>
      <c r="AHX52" s="6"/>
      <c r="AHY52" s="6"/>
      <c r="AHZ52" s="6"/>
      <c r="AIA52" s="6"/>
      <c r="AIB52" s="6"/>
      <c r="AIC52" s="6"/>
      <c r="AID52" s="6"/>
      <c r="AIE52" s="6"/>
      <c r="AIF52" s="6"/>
      <c r="AIG52" s="6"/>
      <c r="AIH52" s="6"/>
      <c r="AII52" s="6"/>
      <c r="AIJ52" s="6"/>
      <c r="AIK52" s="6"/>
      <c r="AIL52" s="6"/>
      <c r="AIM52" s="6"/>
      <c r="AIN52" s="6"/>
      <c r="AIO52" s="6"/>
      <c r="AIP52" s="6"/>
      <c r="AIQ52" s="6"/>
      <c r="AIR52" s="6"/>
      <c r="AIS52" s="6"/>
      <c r="AIT52" s="6"/>
      <c r="AIU52" s="6"/>
      <c r="AIV52" s="6"/>
      <c r="AIW52" s="6"/>
      <c r="AIX52" s="6"/>
      <c r="AIY52" s="6"/>
      <c r="AIZ52" s="6"/>
      <c r="AJA52" s="6"/>
      <c r="AJB52" s="6"/>
      <c r="AJC52" s="6"/>
      <c r="AJD52" s="6"/>
      <c r="AJE52" s="6"/>
      <c r="AJF52" s="6"/>
      <c r="AJG52" s="6"/>
      <c r="AJH52" s="6"/>
      <c r="AJI52" s="6"/>
      <c r="AJJ52" s="6"/>
      <c r="AJK52" s="6"/>
      <c r="AJL52" s="6"/>
      <c r="AJM52" s="6"/>
      <c r="AJN52" s="6"/>
      <c r="AJO52" s="6"/>
      <c r="AJP52" s="6"/>
      <c r="AJQ52" s="6"/>
      <c r="AJR52" s="6"/>
      <c r="AJS52" s="6"/>
      <c r="AJT52" s="6"/>
      <c r="AJU52" s="6"/>
      <c r="AJV52" s="6"/>
      <c r="AJW52" s="6"/>
      <c r="AJX52" s="6"/>
      <c r="AJY52" s="6"/>
      <c r="AJZ52" s="6"/>
      <c r="AKA52" s="6"/>
      <c r="AKB52" s="6"/>
      <c r="AKC52" s="6"/>
      <c r="AKD52" s="6"/>
      <c r="AKE52" s="6"/>
      <c r="AKF52" s="6"/>
      <c r="AKG52" s="6"/>
      <c r="AKH52" s="6"/>
      <c r="AKI52" s="6"/>
      <c r="AKJ52" s="6"/>
      <c r="AKK52" s="6"/>
      <c r="AKL52" s="6"/>
      <c r="AKM52" s="6"/>
      <c r="AKN52" s="6"/>
      <c r="AKO52" s="6"/>
      <c r="AKP52" s="6"/>
      <c r="AKQ52" s="6"/>
      <c r="AKR52" s="6"/>
      <c r="AKS52" s="6"/>
      <c r="AKT52" s="6"/>
      <c r="AKU52" s="6"/>
      <c r="AKV52" s="6"/>
      <c r="AKW52" s="6"/>
      <c r="AKX52" s="6"/>
      <c r="AKY52" s="6"/>
      <c r="AKZ52" s="6"/>
      <c r="ALA52" s="6"/>
      <c r="ALB52" s="6"/>
      <c r="ALC52" s="6"/>
      <c r="ALD52" s="6"/>
      <c r="ALE52" s="6"/>
      <c r="ALF52" s="6"/>
      <c r="ALG52" s="6"/>
      <c r="ALH52" s="6"/>
      <c r="ALI52" s="6"/>
      <c r="ALJ52" s="6"/>
      <c r="ALK52" s="6"/>
      <c r="ALL52" s="6"/>
      <c r="ALM52" s="6"/>
      <c r="ALN52" s="6"/>
      <c r="ALO52" s="6"/>
      <c r="ALP52" s="6"/>
      <c r="ALQ52" s="6"/>
      <c r="ALR52" s="6"/>
      <c r="ALS52" s="6"/>
      <c r="ALT52" s="6"/>
      <c r="ALU52" s="6"/>
      <c r="ALV52" s="6"/>
      <c r="ALW52" s="6"/>
      <c r="ALX52" s="6"/>
      <c r="ALY52" s="6"/>
      <c r="ALZ52" s="6"/>
      <c r="AMA52" s="6"/>
      <c r="AMB52" s="6"/>
      <c r="AMC52" s="6"/>
      <c r="AMD52" s="6"/>
      <c r="AME52" s="6"/>
      <c r="AMF52" s="6"/>
      <c r="AMG52" s="6"/>
      <c r="AMH52" s="6"/>
      <c r="AMI52" s="6"/>
      <c r="AMJ52" s="6"/>
      <c r="AMK52" s="6"/>
      <c r="AML52" s="6"/>
      <c r="AMM52" s="6"/>
      <c r="AMN52" s="6"/>
      <c r="AMO52" s="6"/>
      <c r="AMP52" s="6"/>
      <c r="AMQ52" s="6"/>
      <c r="AMR52" s="6"/>
      <c r="AMS52" s="6"/>
      <c r="AMT52" s="6"/>
      <c r="AMU52" s="6"/>
      <c r="AMV52" s="6"/>
      <c r="AMW52" s="6"/>
      <c r="AMX52" s="6"/>
      <c r="AMY52" s="6"/>
      <c r="AMZ52" s="6"/>
      <c r="ANA52" s="6"/>
      <c r="ANB52" s="6"/>
      <c r="ANC52" s="6"/>
      <c r="AND52" s="6"/>
      <c r="ANE52" s="6"/>
      <c r="ANF52" s="6"/>
      <c r="ANG52" s="6"/>
      <c r="ANH52" s="6"/>
      <c r="ANI52" s="6"/>
      <c r="ANJ52" s="6"/>
      <c r="ANK52" s="6"/>
      <c r="ANL52" s="6"/>
      <c r="ANM52" s="6"/>
      <c r="ANN52" s="6"/>
      <c r="ANO52" s="6"/>
      <c r="ANP52" s="6"/>
      <c r="ANQ52" s="6"/>
      <c r="ANR52" s="6"/>
      <c r="ANS52" s="6"/>
      <c r="ANT52" s="6"/>
      <c r="ANU52" s="6"/>
      <c r="ANV52" s="6"/>
      <c r="ANW52" s="6"/>
      <c r="ANX52" s="6"/>
      <c r="ANY52" s="6"/>
      <c r="ANZ52" s="6"/>
      <c r="AOA52" s="6"/>
      <c r="AOB52" s="6"/>
      <c r="AOC52" s="6"/>
      <c r="AOD52" s="6"/>
      <c r="AOE52" s="6"/>
      <c r="AOF52" s="6"/>
      <c r="AOG52" s="6"/>
      <c r="AOH52" s="6"/>
      <c r="AOI52" s="6"/>
      <c r="AOJ52" s="6"/>
      <c r="AOK52" s="6"/>
      <c r="AOL52" s="6"/>
      <c r="AOM52" s="6"/>
      <c r="AON52" s="6"/>
      <c r="AOO52" s="6"/>
      <c r="AOP52" s="6"/>
      <c r="AOQ52" s="6"/>
      <c r="AOR52" s="6"/>
      <c r="AOS52" s="6"/>
      <c r="AOT52" s="6"/>
      <c r="AOU52" s="6"/>
      <c r="AOV52" s="6"/>
      <c r="AOW52" s="6"/>
      <c r="AOX52" s="6"/>
      <c r="AOY52" s="6"/>
      <c r="AOZ52" s="6"/>
      <c r="APA52" s="6"/>
      <c r="APB52" s="6"/>
      <c r="APC52" s="6"/>
      <c r="APD52" s="6"/>
      <c r="APE52" s="6"/>
      <c r="APF52" s="6"/>
      <c r="APG52" s="6"/>
      <c r="APH52" s="6"/>
      <c r="API52" s="6"/>
      <c r="APJ52" s="6"/>
      <c r="APK52" s="6"/>
      <c r="APL52" s="6"/>
      <c r="APM52" s="6"/>
      <c r="APN52" s="6"/>
      <c r="APO52" s="6"/>
      <c r="APP52" s="6"/>
      <c r="APQ52" s="6"/>
      <c r="APR52" s="6"/>
      <c r="APS52" s="6"/>
      <c r="APT52" s="6"/>
      <c r="APU52" s="6"/>
      <c r="APV52" s="6"/>
      <c r="APW52" s="6"/>
      <c r="APX52" s="6"/>
      <c r="APY52" s="6"/>
      <c r="APZ52" s="6"/>
      <c r="AQA52" s="6"/>
      <c r="AQB52" s="6"/>
      <c r="AQC52" s="6"/>
      <c r="AQD52" s="6"/>
      <c r="AQE52" s="6"/>
      <c r="AQF52" s="6"/>
      <c r="AQG52" s="6"/>
      <c r="AQH52" s="6"/>
      <c r="AQI52" s="6"/>
      <c r="AQJ52" s="6"/>
      <c r="AQK52" s="6"/>
      <c r="AQL52" s="6"/>
      <c r="AQM52" s="6"/>
      <c r="AQN52" s="6"/>
      <c r="AQO52" s="6"/>
      <c r="AQP52" s="6"/>
      <c r="AQQ52" s="6"/>
      <c r="AQR52" s="6"/>
      <c r="AQS52" s="6"/>
      <c r="AQT52" s="6"/>
      <c r="AQU52" s="6"/>
      <c r="AQV52" s="6"/>
      <c r="AQW52" s="6"/>
      <c r="AQX52" s="6"/>
      <c r="AQY52" s="6"/>
      <c r="AQZ52" s="6"/>
      <c r="ARA52" s="6"/>
      <c r="ARB52" s="6"/>
      <c r="ARC52" s="6"/>
      <c r="ARD52" s="6"/>
      <c r="ARE52" s="6"/>
      <c r="ARF52" s="6"/>
      <c r="ARG52" s="6"/>
      <c r="ARH52" s="6"/>
      <c r="ARI52" s="6"/>
      <c r="ARJ52" s="6"/>
      <c r="ARK52" s="6"/>
      <c r="ARL52" s="6"/>
      <c r="ARM52" s="6"/>
      <c r="ARN52" s="6"/>
      <c r="ARO52" s="6"/>
      <c r="ARP52" s="6"/>
      <c r="ARQ52" s="6"/>
      <c r="ARR52" s="6"/>
      <c r="ARS52" s="6"/>
      <c r="ART52" s="6"/>
      <c r="ARU52" s="6"/>
      <c r="ARV52" s="6"/>
      <c r="ARW52" s="6"/>
      <c r="ARX52" s="6"/>
      <c r="ARY52" s="6"/>
      <c r="ARZ52" s="6"/>
      <c r="ASA52" s="6"/>
      <c r="ASB52" s="6"/>
      <c r="ASC52" s="6"/>
      <c r="ASD52" s="6"/>
      <c r="ASE52" s="6"/>
      <c r="ASF52" s="6"/>
      <c r="ASG52" s="6"/>
      <c r="ASH52" s="6"/>
      <c r="ASI52" s="6"/>
      <c r="ASJ52" s="6"/>
      <c r="ASK52" s="6"/>
      <c r="ASL52" s="6"/>
      <c r="ASM52" s="6"/>
      <c r="ASN52" s="6"/>
      <c r="ASO52" s="6"/>
      <c r="ASP52" s="6"/>
      <c r="ASQ52" s="6"/>
      <c r="ASR52" s="6"/>
      <c r="ASS52" s="6"/>
      <c r="AST52" s="6"/>
      <c r="ASU52" s="6"/>
      <c r="ASV52" s="6"/>
      <c r="ASW52" s="6"/>
      <c r="ASX52" s="6"/>
      <c r="ASY52" s="6"/>
      <c r="ASZ52" s="6"/>
      <c r="ATA52" s="6"/>
      <c r="ATB52" s="6"/>
      <c r="ATC52" s="6"/>
      <c r="ATD52" s="6"/>
      <c r="ATE52" s="6"/>
      <c r="ATF52" s="6"/>
      <c r="ATG52" s="6"/>
      <c r="ATH52" s="6"/>
      <c r="ATI52" s="6"/>
      <c r="ATJ52" s="6"/>
      <c r="ATK52" s="6"/>
      <c r="ATL52" s="6"/>
      <c r="ATM52" s="6"/>
      <c r="ATN52" s="6"/>
      <c r="ATO52" s="6"/>
      <c r="ATP52" s="6"/>
      <c r="ATQ52" s="6"/>
      <c r="ATR52" s="6"/>
      <c r="ATS52" s="6"/>
      <c r="ATT52" s="6"/>
      <c r="ATU52" s="6"/>
      <c r="ATV52" s="6"/>
      <c r="ATW52" s="6"/>
      <c r="ATX52" s="6"/>
      <c r="ATY52" s="6"/>
      <c r="ATZ52" s="6"/>
      <c r="AUA52" s="6"/>
      <c r="AUB52" s="6"/>
      <c r="AUC52" s="6"/>
      <c r="AUD52" s="6"/>
      <c r="AUE52" s="6"/>
      <c r="AUF52" s="6"/>
      <c r="AUG52" s="6"/>
      <c r="AUH52" s="6"/>
      <c r="AUI52" s="6"/>
      <c r="AUJ52" s="6"/>
      <c r="AUK52" s="6"/>
      <c r="AUL52" s="6"/>
      <c r="AUM52" s="6"/>
      <c r="AUN52" s="6"/>
      <c r="AUO52" s="6"/>
      <c r="AUP52" s="6"/>
      <c r="AUQ52" s="6"/>
      <c r="AUR52" s="6"/>
      <c r="AUS52" s="6"/>
      <c r="AUT52" s="6"/>
      <c r="AUU52" s="6"/>
      <c r="AUV52" s="6"/>
      <c r="AUW52" s="6"/>
      <c r="AUX52" s="6"/>
      <c r="AUY52" s="6"/>
      <c r="AUZ52" s="6"/>
      <c r="AVA52" s="6"/>
      <c r="AVB52" s="6"/>
      <c r="AVC52" s="6"/>
      <c r="AVD52" s="6"/>
      <c r="AVE52" s="6"/>
      <c r="AVF52" s="6"/>
      <c r="AVG52" s="6"/>
      <c r="AVH52" s="6"/>
      <c r="AVI52" s="6"/>
      <c r="AVJ52" s="6"/>
      <c r="AVK52" s="6"/>
      <c r="AVL52" s="6"/>
      <c r="AVM52" s="6"/>
      <c r="AVN52" s="6"/>
      <c r="AVO52" s="6"/>
      <c r="AVP52" s="6"/>
      <c r="AVQ52" s="6"/>
      <c r="AVR52" s="6"/>
      <c r="AVS52" s="6"/>
      <c r="AVT52" s="6"/>
      <c r="AVU52" s="6"/>
      <c r="AVV52" s="6"/>
      <c r="AVW52" s="6"/>
      <c r="AVX52" s="6"/>
      <c r="AVY52" s="6"/>
      <c r="AVZ52" s="6"/>
      <c r="AWA52" s="6"/>
      <c r="AWB52" s="6"/>
      <c r="AWC52" s="6"/>
      <c r="AWD52" s="6"/>
      <c r="AWE52" s="6"/>
      <c r="AWF52" s="6"/>
      <c r="AWG52" s="6"/>
      <c r="AWH52" s="6"/>
      <c r="AWI52" s="6"/>
      <c r="AWJ52" s="6"/>
      <c r="AWK52" s="6"/>
      <c r="AWL52" s="6"/>
      <c r="AWM52" s="6"/>
      <c r="AWN52" s="6"/>
      <c r="AWO52" s="6"/>
      <c r="AWP52" s="6"/>
      <c r="AWQ52" s="6"/>
      <c r="AWR52" s="6"/>
      <c r="AWS52" s="6"/>
      <c r="AWT52" s="6"/>
      <c r="AWU52" s="6"/>
      <c r="AWV52" s="6"/>
      <c r="AWW52" s="6"/>
      <c r="AWX52" s="6"/>
      <c r="AWY52" s="6"/>
      <c r="AWZ52" s="6"/>
      <c r="AXA52" s="6"/>
      <c r="AXB52" s="6"/>
      <c r="AXC52" s="6"/>
      <c r="AXD52" s="6"/>
      <c r="AXE52" s="6"/>
      <c r="AXF52" s="6"/>
      <c r="AXG52" s="6"/>
      <c r="AXH52" s="6"/>
      <c r="AXI52" s="6"/>
      <c r="AXJ52" s="6"/>
      <c r="AXK52" s="6"/>
      <c r="AXL52" s="6"/>
      <c r="AXM52" s="6"/>
      <c r="AXN52" s="6"/>
      <c r="AXO52" s="6"/>
      <c r="AXP52" s="6"/>
      <c r="AXQ52" s="6"/>
      <c r="AXR52" s="6"/>
      <c r="AXS52" s="6"/>
      <c r="AXT52" s="6"/>
      <c r="AXU52" s="6"/>
      <c r="AXV52" s="6"/>
      <c r="AXW52" s="6"/>
      <c r="AXX52" s="6"/>
      <c r="AXY52" s="6"/>
      <c r="AXZ52" s="6"/>
      <c r="AYA52" s="6"/>
      <c r="AYB52" s="6"/>
      <c r="AYC52" s="6"/>
      <c r="AYD52" s="6"/>
      <c r="AYE52" s="6"/>
      <c r="AYF52" s="6"/>
      <c r="AYG52" s="6"/>
      <c r="AYH52" s="6"/>
      <c r="AYI52" s="6"/>
      <c r="AYJ52" s="6"/>
      <c r="AYK52" s="6"/>
      <c r="AYL52" s="6"/>
      <c r="AYM52" s="6"/>
      <c r="AYN52" s="6"/>
      <c r="AYO52" s="6"/>
      <c r="AYP52" s="6"/>
      <c r="AYQ52" s="6"/>
      <c r="AYR52" s="6"/>
      <c r="AYS52" s="6"/>
      <c r="AYT52" s="6"/>
      <c r="AYU52" s="6"/>
      <c r="AYV52" s="6"/>
      <c r="AYW52" s="6"/>
      <c r="AYX52" s="6"/>
      <c r="AYY52" s="6"/>
      <c r="AYZ52" s="6"/>
      <c r="AZA52" s="6"/>
      <c r="AZB52" s="6"/>
      <c r="AZC52" s="6"/>
      <c r="AZD52" s="6"/>
      <c r="AZE52" s="6"/>
      <c r="AZF52" s="6"/>
      <c r="AZG52" s="6"/>
      <c r="AZH52" s="6"/>
      <c r="AZI52" s="6"/>
      <c r="AZJ52" s="6"/>
      <c r="AZK52" s="6"/>
      <c r="AZL52" s="6"/>
      <c r="AZM52" s="6"/>
      <c r="AZN52" s="6"/>
      <c r="AZO52" s="6"/>
      <c r="AZP52" s="6"/>
      <c r="AZQ52" s="6"/>
      <c r="AZR52" s="6"/>
      <c r="AZS52" s="6"/>
      <c r="AZT52" s="6"/>
      <c r="AZU52" s="6"/>
      <c r="AZV52" s="6"/>
      <c r="AZW52" s="6"/>
      <c r="AZX52" s="6"/>
      <c r="AZY52" s="6"/>
      <c r="AZZ52" s="6"/>
      <c r="BAA52" s="6"/>
      <c r="BAB52" s="6"/>
      <c r="BAC52" s="6"/>
      <c r="BAD52" s="6"/>
      <c r="BAE52" s="6"/>
      <c r="BAF52" s="6"/>
      <c r="BAG52" s="6"/>
      <c r="BAH52" s="6"/>
      <c r="BAI52" s="6"/>
      <c r="BAJ52" s="6"/>
      <c r="BAK52" s="6"/>
      <c r="BAL52" s="6"/>
      <c r="BAM52" s="6"/>
      <c r="BAN52" s="6"/>
      <c r="BAO52" s="6"/>
      <c r="BAP52" s="6"/>
      <c r="BAQ52" s="6"/>
      <c r="BAR52" s="6"/>
      <c r="BAS52" s="6"/>
      <c r="BAT52" s="6"/>
      <c r="BAU52" s="6"/>
      <c r="BAV52" s="6"/>
      <c r="BAW52" s="6"/>
      <c r="BAX52" s="6"/>
      <c r="BAY52" s="6"/>
      <c r="BAZ52" s="6"/>
      <c r="BBA52" s="6"/>
      <c r="BBB52" s="6"/>
      <c r="BBC52" s="6"/>
      <c r="BBD52" s="6"/>
      <c r="BBE52" s="6"/>
      <c r="BBF52" s="6"/>
      <c r="BBG52" s="6"/>
      <c r="BBH52" s="6"/>
      <c r="BBI52" s="6"/>
      <c r="BBJ52" s="6"/>
      <c r="BBK52" s="6"/>
      <c r="BBL52" s="6"/>
      <c r="BBM52" s="6"/>
      <c r="BBN52" s="6"/>
      <c r="BBO52" s="6"/>
      <c r="BBP52" s="6"/>
      <c r="BBQ52" s="6"/>
      <c r="BBR52" s="6"/>
      <c r="BBS52" s="6"/>
      <c r="BBT52" s="6"/>
      <c r="BBU52" s="6"/>
      <c r="BBV52" s="6"/>
      <c r="BBW52" s="6"/>
      <c r="BBX52" s="6"/>
      <c r="BBY52" s="6"/>
      <c r="BBZ52" s="6"/>
      <c r="BCA52" s="6"/>
      <c r="BCB52" s="6"/>
      <c r="BCC52" s="6"/>
      <c r="BCD52" s="6"/>
      <c r="BCE52" s="6"/>
      <c r="BCF52" s="6"/>
      <c r="BCG52" s="6"/>
      <c r="BCH52" s="6"/>
      <c r="BCI52" s="6"/>
      <c r="BCJ52" s="6"/>
      <c r="BCK52" s="6"/>
      <c r="BCL52" s="6"/>
      <c r="BCM52" s="6"/>
      <c r="BCN52" s="6"/>
      <c r="BCO52" s="6"/>
      <c r="BCP52" s="6"/>
      <c r="BCQ52" s="6"/>
      <c r="BCR52" s="6"/>
      <c r="BCS52" s="6"/>
      <c r="BCT52" s="6"/>
      <c r="BCU52" s="6"/>
      <c r="BCV52" s="6"/>
      <c r="BCW52" s="6"/>
      <c r="BCX52" s="6"/>
      <c r="BCY52" s="6"/>
      <c r="BCZ52" s="6"/>
      <c r="BDA52" s="6"/>
      <c r="BDB52" s="6"/>
      <c r="BDC52" s="6"/>
      <c r="BDD52" s="6"/>
      <c r="BDE52" s="6"/>
      <c r="BDF52" s="6"/>
      <c r="BDG52" s="6"/>
      <c r="BDH52" s="6"/>
      <c r="BDI52" s="6"/>
      <c r="BDJ52" s="6"/>
      <c r="BDK52" s="6"/>
      <c r="BDL52" s="6"/>
      <c r="BDM52" s="6"/>
      <c r="BDN52" s="6"/>
      <c r="BDO52" s="6"/>
      <c r="BDP52" s="6"/>
      <c r="BDQ52" s="6"/>
      <c r="BDR52" s="6"/>
      <c r="BDS52" s="6"/>
      <c r="BDT52" s="6"/>
      <c r="BDU52" s="6"/>
      <c r="BDV52" s="6"/>
      <c r="BDW52" s="6"/>
      <c r="BDX52" s="6"/>
      <c r="BDY52" s="6"/>
      <c r="BDZ52" s="6"/>
      <c r="BEA52" s="6"/>
      <c r="BEB52" s="6"/>
      <c r="BEC52" s="6"/>
      <c r="BED52" s="6"/>
      <c r="BEE52" s="6"/>
      <c r="BEF52" s="6"/>
      <c r="BEG52" s="6"/>
      <c r="BEH52" s="6"/>
      <c r="BEI52" s="6"/>
      <c r="BEJ52" s="6"/>
      <c r="BEK52" s="6"/>
      <c r="BEL52" s="6"/>
      <c r="BEM52" s="6"/>
      <c r="BEN52" s="6"/>
      <c r="BEO52" s="6"/>
      <c r="BEP52" s="6"/>
      <c r="BEQ52" s="6"/>
      <c r="BER52" s="6"/>
      <c r="BES52" s="6"/>
      <c r="BET52" s="6"/>
      <c r="BEU52" s="6"/>
      <c r="BEV52" s="6"/>
      <c r="BEW52" s="6"/>
      <c r="BEX52" s="6"/>
      <c r="BEY52" s="6"/>
      <c r="BEZ52" s="6"/>
      <c r="BFA52" s="6"/>
      <c r="BFB52" s="6"/>
      <c r="BFC52" s="6"/>
      <c r="BFD52" s="6"/>
      <c r="BFE52" s="6"/>
      <c r="BFF52" s="6"/>
      <c r="BFG52" s="6"/>
      <c r="BFH52" s="6"/>
      <c r="BFI52" s="6"/>
      <c r="BFJ52" s="6"/>
      <c r="BFK52" s="6"/>
      <c r="BFL52" s="6"/>
      <c r="BFM52" s="6"/>
      <c r="BFN52" s="6"/>
      <c r="BFO52" s="6"/>
      <c r="BFP52" s="6"/>
      <c r="BFQ52" s="6"/>
      <c r="BFR52" s="6"/>
      <c r="BFS52" s="6"/>
      <c r="BFT52" s="6"/>
      <c r="BFU52" s="6"/>
      <c r="BFV52" s="6"/>
      <c r="BFW52" s="6"/>
      <c r="BFX52" s="6"/>
      <c r="BFY52" s="6"/>
      <c r="BFZ52" s="6"/>
      <c r="BGA52" s="6"/>
      <c r="BGB52" s="6"/>
      <c r="BGC52" s="6"/>
      <c r="BGD52" s="6"/>
      <c r="BGE52" s="6"/>
      <c r="BGF52" s="6"/>
      <c r="BGG52" s="6"/>
      <c r="BGH52" s="6"/>
      <c r="BGI52" s="6"/>
      <c r="BGJ52" s="6"/>
      <c r="BGK52" s="6"/>
      <c r="BGL52" s="6"/>
      <c r="BGM52" s="6"/>
      <c r="BGN52" s="6"/>
      <c r="BGO52" s="6"/>
      <c r="BGP52" s="6"/>
      <c r="BGQ52" s="6"/>
      <c r="BGR52" s="6"/>
      <c r="BGS52" s="6"/>
      <c r="BGT52" s="6"/>
      <c r="BGU52" s="6"/>
      <c r="BGV52" s="6"/>
      <c r="BGW52" s="6"/>
      <c r="BGX52" s="6"/>
      <c r="BGY52" s="6"/>
      <c r="BGZ52" s="6"/>
      <c r="BHA52" s="6"/>
      <c r="BHB52" s="6"/>
      <c r="BHC52" s="6"/>
      <c r="BHD52" s="6"/>
      <c r="BHE52" s="6"/>
      <c r="BHF52" s="6"/>
      <c r="BHG52" s="6"/>
      <c r="BHH52" s="6"/>
      <c r="BHI52" s="6"/>
      <c r="BHJ52" s="6"/>
      <c r="BHK52" s="6"/>
      <c r="BHL52" s="6"/>
      <c r="BHM52" s="6"/>
      <c r="BHN52" s="6"/>
      <c r="BHO52" s="6"/>
      <c r="BHP52" s="6"/>
      <c r="BHQ52" s="6"/>
      <c r="BHR52" s="6"/>
      <c r="BHS52" s="6"/>
      <c r="BHT52" s="6"/>
      <c r="BHU52" s="6"/>
      <c r="BHV52" s="6"/>
      <c r="BHW52" s="6"/>
      <c r="BHX52" s="6"/>
      <c r="BHY52" s="6"/>
      <c r="BHZ52" s="6"/>
      <c r="BIA52" s="6"/>
      <c r="BIB52" s="6"/>
      <c r="BIC52" s="6"/>
    </row>
    <row r="53" spans="1:1589" ht="12" customHeight="1" x14ac:dyDescent="0.3">
      <c r="A53" s="21" t="s">
        <v>82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2">
        <v>831969</v>
      </c>
      <c r="R53" s="22">
        <v>662599</v>
      </c>
      <c r="S53" s="22">
        <v>1585042.78</v>
      </c>
      <c r="T53" s="34">
        <v>1947004.56</v>
      </c>
      <c r="U53" s="34">
        <v>2503653</v>
      </c>
      <c r="V53" s="34">
        <v>2682874</v>
      </c>
      <c r="W53" s="34">
        <v>1895456</v>
      </c>
      <c r="X53" s="34">
        <v>1551369</v>
      </c>
      <c r="Y53" s="34">
        <v>1433308.15</v>
      </c>
      <c r="Z53" s="34">
        <f>1471357.15+101357</f>
        <v>1572714.15</v>
      </c>
    </row>
    <row r="54" spans="1:1589" ht="12" customHeight="1" x14ac:dyDescent="0.3">
      <c r="A54" s="13"/>
      <c r="B54" s="11"/>
      <c r="C54" s="11"/>
      <c r="D54" s="11"/>
      <c r="E54" s="11"/>
      <c r="F54" s="11"/>
      <c r="G54" s="11"/>
      <c r="H54" s="11"/>
      <c r="I54" s="11"/>
      <c r="J54" s="11"/>
      <c r="K54" s="12"/>
      <c r="L54" s="11"/>
      <c r="M54" s="12"/>
      <c r="N54" s="12"/>
      <c r="O54" s="12"/>
      <c r="P54" s="12"/>
      <c r="Q54" s="12"/>
      <c r="R54" s="12"/>
      <c r="S54" s="12"/>
      <c r="T54" s="33"/>
      <c r="U54" s="46"/>
      <c r="V54" s="46"/>
      <c r="W54" s="46"/>
      <c r="X54" s="46"/>
      <c r="Y54" s="46"/>
      <c r="Z54" s="46"/>
    </row>
    <row r="55" spans="1:1589" ht="12" customHeight="1" x14ac:dyDescent="0.3">
      <c r="A55" s="21" t="s">
        <v>19</v>
      </c>
      <c r="B55" s="22">
        <v>53422045</v>
      </c>
      <c r="C55" s="22">
        <v>57647942</v>
      </c>
      <c r="D55" s="22">
        <v>57235759</v>
      </c>
      <c r="E55" s="22">
        <v>55502114</v>
      </c>
      <c r="F55" s="22">
        <v>61482369.000000007</v>
      </c>
      <c r="G55" s="22">
        <v>61958015</v>
      </c>
      <c r="H55" s="22">
        <v>51902720.799999997</v>
      </c>
      <c r="I55" s="22">
        <v>53347417</v>
      </c>
      <c r="J55" s="22">
        <v>52399396</v>
      </c>
      <c r="K55" s="22">
        <v>50023062</v>
      </c>
      <c r="L55" s="22">
        <v>50601864</v>
      </c>
      <c r="M55" s="22">
        <v>55223365</v>
      </c>
      <c r="N55" s="22">
        <v>55754146.679999992</v>
      </c>
      <c r="O55" s="22">
        <v>59605029.219999999</v>
      </c>
      <c r="P55" s="22">
        <v>53680965.139999993</v>
      </c>
      <c r="Q55" s="22"/>
      <c r="R55" s="22"/>
      <c r="S55" s="22"/>
      <c r="T55" s="34"/>
      <c r="U55" s="45"/>
      <c r="V55" s="45"/>
      <c r="W55" s="45"/>
      <c r="X55" s="45"/>
      <c r="Y55" s="45"/>
      <c r="Z55" s="45"/>
    </row>
    <row r="56" spans="1:1589" ht="12" customHeight="1" x14ac:dyDescent="0.3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32"/>
      <c r="U56" s="43"/>
      <c r="V56" s="43"/>
      <c r="W56" s="43"/>
      <c r="X56" s="43"/>
      <c r="Y56" s="43"/>
      <c r="Z56" s="43"/>
    </row>
    <row r="57" spans="1:1589" ht="12" customHeight="1" x14ac:dyDescent="0.3">
      <c r="A57" s="21" t="s">
        <v>60</v>
      </c>
      <c r="B57" s="22">
        <v>6000000</v>
      </c>
      <c r="C57" s="22">
        <v>1873084</v>
      </c>
      <c r="D57" s="22">
        <v>2746483</v>
      </c>
      <c r="E57" s="22">
        <v>3296362</v>
      </c>
      <c r="F57" s="22">
        <v>2586065</v>
      </c>
      <c r="G57" s="22">
        <v>1182059</v>
      </c>
      <c r="H57" s="22">
        <v>1296533</v>
      </c>
      <c r="I57" s="22">
        <v>2300000</v>
      </c>
      <c r="J57" s="22">
        <v>2283705</v>
      </c>
      <c r="K57" s="22">
        <v>2500000</v>
      </c>
      <c r="L57" s="22">
        <v>2617000</v>
      </c>
      <c r="M57" s="22">
        <v>2861690</v>
      </c>
      <c r="N57" s="22">
        <v>2807111.93</v>
      </c>
      <c r="O57" s="22">
        <v>2993470.04</v>
      </c>
      <c r="P57" s="22">
        <v>3040000</v>
      </c>
      <c r="Q57" s="22"/>
      <c r="R57" s="22"/>
      <c r="S57" s="22"/>
      <c r="T57" s="34"/>
      <c r="U57" s="45"/>
      <c r="V57" s="45"/>
      <c r="W57" s="45"/>
      <c r="X57" s="45"/>
      <c r="Y57" s="45"/>
      <c r="Z57" s="45"/>
    </row>
    <row r="58" spans="1:1589" ht="12" customHeight="1" x14ac:dyDescent="0.3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32"/>
      <c r="U58" s="43"/>
      <c r="V58" s="43"/>
      <c r="W58" s="43"/>
      <c r="X58" s="43"/>
      <c r="Y58" s="43"/>
      <c r="Z58" s="43"/>
    </row>
    <row r="59" spans="1:1589" ht="12" customHeight="1" x14ac:dyDescent="0.3">
      <c r="A59" s="21" t="s">
        <v>20</v>
      </c>
      <c r="B59" s="22">
        <v>59422045</v>
      </c>
      <c r="C59" s="22">
        <v>59521026</v>
      </c>
      <c r="D59" s="22">
        <v>59982242</v>
      </c>
      <c r="E59" s="22">
        <v>58798476</v>
      </c>
      <c r="F59" s="22">
        <v>64974645.150000006</v>
      </c>
      <c r="G59" s="22">
        <v>63140074</v>
      </c>
      <c r="H59" s="22">
        <v>53199253.799999997</v>
      </c>
      <c r="I59" s="22">
        <v>55647417</v>
      </c>
      <c r="J59" s="22">
        <v>54683101</v>
      </c>
      <c r="K59" s="22">
        <v>52523062</v>
      </c>
      <c r="L59" s="22">
        <v>53218864</v>
      </c>
      <c r="M59" s="22">
        <v>58085055</v>
      </c>
      <c r="N59" s="22">
        <v>58561258.609999992</v>
      </c>
      <c r="O59" s="22">
        <v>62598499.259999998</v>
      </c>
      <c r="P59" s="22">
        <v>56720965.139999993</v>
      </c>
      <c r="Q59" s="22">
        <v>59670414</v>
      </c>
      <c r="R59" s="22">
        <v>61106003</v>
      </c>
      <c r="S59" s="22">
        <f t="shared" ref="S59:X59" si="9">S53+S41+S30+S19+S12+S5</f>
        <v>62236519.780000001</v>
      </c>
      <c r="T59" s="34">
        <f t="shared" si="9"/>
        <v>63743781.560000002</v>
      </c>
      <c r="U59" s="34">
        <f t="shared" si="9"/>
        <v>65624088</v>
      </c>
      <c r="V59" s="34">
        <f t="shared" si="9"/>
        <v>64499565.880000003</v>
      </c>
      <c r="W59" s="34">
        <f t="shared" si="9"/>
        <v>64006009.459999993</v>
      </c>
      <c r="X59" s="34">
        <f t="shared" si="9"/>
        <v>64462689.060000002</v>
      </c>
      <c r="Y59" s="34">
        <f t="shared" ref="Y59:Z59" si="10">Y53+Y41+Y30+Y19+Y12+Y5</f>
        <v>64598844.5</v>
      </c>
      <c r="Z59" s="34">
        <f t="shared" si="10"/>
        <v>67905342.890000001</v>
      </c>
    </row>
    <row r="61" spans="1:1589" x14ac:dyDescent="0.3">
      <c r="A61" s="16" t="s">
        <v>34</v>
      </c>
    </row>
    <row r="62" spans="1:1589" x14ac:dyDescent="0.3">
      <c r="A62" s="17" t="s">
        <v>40</v>
      </c>
    </row>
    <row r="63" spans="1:1589" x14ac:dyDescent="0.3">
      <c r="A63" s="17" t="s">
        <v>44</v>
      </c>
    </row>
    <row r="64" spans="1:1589" x14ac:dyDescent="0.3">
      <c r="A64" s="17" t="s">
        <v>43</v>
      </c>
    </row>
    <row r="65" spans="1:1" x14ac:dyDescent="0.3">
      <c r="A65" s="17" t="s">
        <v>64</v>
      </c>
    </row>
    <row r="66" spans="1:1" x14ac:dyDescent="0.3">
      <c r="A66" s="16" t="s">
        <v>65</v>
      </c>
    </row>
    <row r="67" spans="1:1" x14ac:dyDescent="0.3">
      <c r="A67" s="18" t="s">
        <v>52</v>
      </c>
    </row>
    <row r="68" spans="1:1" x14ac:dyDescent="0.3">
      <c r="A68" s="18"/>
    </row>
    <row r="70" spans="1:1" x14ac:dyDescent="0.3">
      <c r="A70" s="16" t="s">
        <v>3</v>
      </c>
    </row>
  </sheetData>
  <mergeCells count="1">
    <mergeCell ref="A2:A3"/>
  </mergeCells>
  <pageMargins left="0.7" right="0.7" top="0.78740157499999996" bottom="0.78740157499999996" header="0.3" footer="0.3"/>
  <pageSetup paperSize="9" scale="67" orientation="portrait" r:id="rId1"/>
  <colBreaks count="1" manualBreakCount="1">
    <brk id="10" max="6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2_ausgaben_qualitaets-und_absatzfoerderung_1999-2018_datenreihe_d"/>
    <f:field ref="objsubject" par="" edit="true" text=""/>
    <f:field ref="objcreatedby" par="" text="Bühlmann, Monique, BLW"/>
    <f:field ref="objcreatedat" par="" text="26.12.2018 11:41:14"/>
    <f:field ref="objchangedby" par="" text="Bühlmann, Monique, BLW"/>
    <f:field ref="objmodifiedat" par="" text="26.12.2018 11:42:05"/>
    <f:field ref="doc_FSCFOLIO_1_1001_FieldDocumentNumber" par="" text=""/>
    <f:field ref="doc_FSCFOLIO_1_1001_FieldSubject" par="" edit="true" text=""/>
    <f:field ref="FSCFOLIO_1_1001_FieldCurrentUser" par="" text="BLW Paolo Degiorgi"/>
    <f:field ref="CCAPRECONFIG_15_1001_Objektname" par="" edit="true" text="2_ausgaben_qualitaets-und_absatzfoerderung_1999-2018_datenreihe_d"/>
    <f:field ref="CHPRECONFIG_1_1001_Objektname" par="" edit="true" text="2_ausgaben_qualitaets-und_absatzfoerderung_1999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CC981FA8-EA47-4CB2-8CDA-87D9FDFB3D60}"/>
</file>

<file path=customXml/itemProps3.xml><?xml version="1.0" encoding="utf-8"?>
<ds:datastoreItem xmlns:ds="http://schemas.openxmlformats.org/officeDocument/2006/customXml" ds:itemID="{63F3ADE6-DD8D-4AB5-A4CF-A2AAE69245F6}"/>
</file>

<file path=customXml/itemProps4.xml><?xml version="1.0" encoding="utf-8"?>
<ds:datastoreItem xmlns:ds="http://schemas.openxmlformats.org/officeDocument/2006/customXml" ds:itemID="{577FBE4C-2E28-4E25-8DF7-F2325E6E163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27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Martina De Paola BLW</cp:lastModifiedBy>
  <cp:lastPrinted>2015-09-09T08:35:24Z</cp:lastPrinted>
  <dcterms:created xsi:type="dcterms:W3CDTF">2011-09-15T10:17:54Z</dcterms:created>
  <dcterms:modified xsi:type="dcterms:W3CDTF">2024-06-10T13:59:39Z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2018-12-26T11:41:14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2_ausgaben_qualitaets-und_absatzfoerderung_1999-2018_datenreihe_d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*COO.2101.101.7.1381656*</vt:lpwstr>
  </property>
  <property fmtid="{D5CDD505-2E9C-101B-9397-08002B2CF9AE}" pid="78" name="FSC#COOELAK@1.1001:RefBarCode">
    <vt:lpwstr>*COO.2101.101.2.1381594*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paolo.degiorgi@blw.admin.ch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COO.2101.101.7.1381656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